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K:\1_Geschäftsleitung\13_Strafzumessungsrechner\Def. Version\Versendete&amp;publizierte Versionen\Version V1 vom 23.02.2018\"/>
    </mc:Choice>
  </mc:AlternateContent>
  <bookViews>
    <workbookView xWindow="0" yWindow="0" windowWidth="28800" windowHeight="11310" tabRatio="734" xr2:uid="{00000000-000D-0000-FFFF-FFFF00000000}"/>
  </bookViews>
  <sheets>
    <sheet name="Strafzumessungsrechner" sheetId="1" r:id="rId1"/>
    <sheet name="Erläuterungen_Nutzungshinweise" sheetId="4" r:id="rId2"/>
    <sheet name="Einstellungen" sheetId="2" state="hidden" r:id="rId3"/>
    <sheet name="Plots" sheetId="10" r:id="rId4"/>
  </sheets>
  <definedNames>
    <definedName name="AmphetaminLookup">tblDrug[[Amphetamin (in Gramm)]:[Strafmass
Geldstrafe (in Tagesansätzen)]]</definedName>
    <definedName name="_xlnm.Print_Area" localSheetId="1">Erläuterungen_Nutzungshinweise!$A$1:$C$107</definedName>
    <definedName name="_xlnm.Print_Area" localSheetId="3">Plots!$A$1:$AT$298</definedName>
    <definedName name="_xlnm.Print_Area" localSheetId="0">Strafzumessungsrechner!$A$4:$J$70</definedName>
    <definedName name="HeroinLookup">tblDrug[]</definedName>
    <definedName name="KokainLookup">tblDrug[[Kokain
Methamphetamin (in Gramm)]:[Strafmass
Geldstrafe (in Tagesansätzen)]]</definedName>
    <definedName name="MDMALookup">tblDrug[[MDMA 
(in Gramm)]:[Strafmass
Geldstrafe (in Tagesansätzen)]]</definedName>
    <definedName name="OLE_LINK1" localSheetId="1">Erläuterungen_Nutzungshinweise!$B$7</definedName>
  </definedNames>
  <calcPr calcId="171027"/>
  <fileRecoveryPr autoRecover="0"/>
</workbook>
</file>

<file path=xl/calcChain.xml><?xml version="1.0" encoding="utf-8"?>
<calcChain xmlns="http://schemas.openxmlformats.org/spreadsheetml/2006/main">
  <c r="CF358" i="10" l="1"/>
  <c r="CC358" i="10"/>
  <c r="BZ358" i="10"/>
  <c r="CF357" i="10"/>
  <c r="CC357" i="10"/>
  <c r="BZ357" i="10"/>
  <c r="CF356" i="10"/>
  <c r="CC356" i="10"/>
  <c r="BZ356" i="10"/>
  <c r="CF355" i="10"/>
  <c r="CC355" i="10"/>
  <c r="BZ355" i="10"/>
  <c r="CF354" i="10"/>
  <c r="CC354" i="10"/>
  <c r="BZ354" i="10"/>
  <c r="CF353" i="10"/>
  <c r="CC353" i="10"/>
  <c r="BZ353" i="10"/>
  <c r="CF352" i="10"/>
  <c r="CC352" i="10"/>
  <c r="BZ352" i="10"/>
  <c r="CF351" i="10"/>
  <c r="CC351" i="10"/>
  <c r="BZ351" i="10"/>
  <c r="CF350" i="10"/>
  <c r="CC350" i="10"/>
  <c r="BZ350" i="10"/>
  <c r="CF349" i="10"/>
  <c r="CC349" i="10"/>
  <c r="BZ349" i="10"/>
  <c r="CF348" i="10"/>
  <c r="CC348" i="10"/>
  <c r="BZ348" i="10"/>
  <c r="CF347" i="10"/>
  <c r="CC347" i="10"/>
  <c r="BZ347" i="10"/>
  <c r="CF346" i="10"/>
  <c r="CC346" i="10"/>
  <c r="BZ346" i="10"/>
  <c r="CF345" i="10"/>
  <c r="CC345" i="10"/>
  <c r="BZ345" i="10"/>
  <c r="CF344" i="10"/>
  <c r="CC344" i="10"/>
  <c r="BZ344" i="10"/>
  <c r="CF343" i="10"/>
  <c r="CC343" i="10"/>
  <c r="BZ343" i="10"/>
  <c r="CF342" i="10"/>
  <c r="CC342" i="10"/>
  <c r="BZ342" i="10"/>
  <c r="CF341" i="10"/>
  <c r="CC341" i="10"/>
  <c r="BZ341" i="10"/>
  <c r="CF340" i="10"/>
  <c r="CC340" i="10"/>
  <c r="BZ340" i="10"/>
  <c r="CF339" i="10"/>
  <c r="CC339" i="10"/>
  <c r="BZ339" i="10"/>
  <c r="CF338" i="10"/>
  <c r="CC338" i="10"/>
  <c r="BZ338" i="10"/>
  <c r="CF337" i="10"/>
  <c r="CC337" i="10"/>
  <c r="BZ337" i="10"/>
  <c r="CF336" i="10"/>
  <c r="CC336" i="10"/>
  <c r="BZ336" i="10"/>
  <c r="CF335" i="10"/>
  <c r="CC335" i="10"/>
  <c r="BZ335" i="10"/>
  <c r="CF334" i="10"/>
  <c r="CC334" i="10"/>
  <c r="BZ334" i="10"/>
  <c r="CF333" i="10"/>
  <c r="CC333" i="10"/>
  <c r="BZ333" i="10"/>
  <c r="CF332" i="10"/>
  <c r="CC332" i="10"/>
  <c r="BZ332" i="10"/>
  <c r="CF331" i="10"/>
  <c r="CC331" i="10"/>
  <c r="BZ331" i="10"/>
  <c r="CF330" i="10"/>
  <c r="CC330" i="10"/>
  <c r="BZ330" i="10"/>
  <c r="CF329" i="10"/>
  <c r="CC329" i="10"/>
  <c r="BZ329" i="10"/>
  <c r="CF328" i="10"/>
  <c r="CC328" i="10"/>
  <c r="BZ328" i="10"/>
  <c r="CF327" i="10"/>
  <c r="CC327" i="10"/>
  <c r="BZ327" i="10"/>
  <c r="CF326" i="10"/>
  <c r="CC326" i="10"/>
  <c r="BZ326" i="10"/>
  <c r="CF325" i="10"/>
  <c r="CC325" i="10"/>
  <c r="BZ325" i="10"/>
  <c r="CF324" i="10"/>
  <c r="CC324" i="10"/>
  <c r="BZ324" i="10"/>
  <c r="CF323" i="10"/>
  <c r="CC323" i="10"/>
  <c r="BZ323" i="10"/>
  <c r="CF322" i="10"/>
  <c r="CC322" i="10"/>
  <c r="BZ322" i="10"/>
  <c r="CF321" i="10"/>
  <c r="CC321" i="10"/>
  <c r="BZ321" i="10"/>
  <c r="CF320" i="10"/>
  <c r="CC320" i="10"/>
  <c r="BZ320" i="10"/>
  <c r="CF319" i="10"/>
  <c r="CC319" i="10"/>
  <c r="BZ319" i="10"/>
  <c r="CF318" i="10"/>
  <c r="CC318" i="10"/>
  <c r="BZ318" i="10"/>
  <c r="CF317" i="10"/>
  <c r="CC317" i="10"/>
  <c r="BZ317" i="10"/>
  <c r="CF316" i="10"/>
  <c r="CC316" i="10"/>
  <c r="BZ316" i="10"/>
  <c r="CF315" i="10"/>
  <c r="CC315" i="10"/>
  <c r="BZ315" i="10"/>
  <c r="CF314" i="10"/>
  <c r="CC314" i="10"/>
  <c r="BZ314" i="10"/>
  <c r="CF313" i="10"/>
  <c r="CC313" i="10"/>
  <c r="BZ313" i="10"/>
  <c r="CF312" i="10"/>
  <c r="CC312" i="10"/>
  <c r="BZ312" i="10"/>
  <c r="CF311" i="10"/>
  <c r="CC311" i="10"/>
  <c r="BZ311" i="10"/>
  <c r="CF310" i="10"/>
  <c r="CC310" i="10"/>
  <c r="BZ310" i="10"/>
  <c r="CF309" i="10"/>
  <c r="CC309" i="10"/>
  <c r="BZ309" i="10"/>
  <c r="CF308" i="10"/>
  <c r="CC308" i="10"/>
  <c r="BZ308" i="10"/>
  <c r="CF307" i="10"/>
  <c r="CC307" i="10"/>
  <c r="BZ307" i="10"/>
  <c r="CF306" i="10"/>
  <c r="CC306" i="10"/>
  <c r="BZ306" i="10"/>
  <c r="CF305" i="10"/>
  <c r="CC305" i="10"/>
  <c r="BZ305" i="10"/>
  <c r="CF304" i="10"/>
  <c r="CC304" i="10"/>
  <c r="BZ304" i="10"/>
  <c r="CF303" i="10"/>
  <c r="CC303" i="10"/>
  <c r="BZ303" i="10"/>
  <c r="CF302" i="10"/>
  <c r="CC302" i="10"/>
  <c r="BZ302" i="10"/>
  <c r="CF301" i="10"/>
  <c r="CC301" i="10"/>
  <c r="BZ301" i="10"/>
  <c r="CF300" i="10"/>
  <c r="CC300" i="10"/>
  <c r="BZ300" i="10"/>
  <c r="CF299" i="10"/>
  <c r="CC299" i="10"/>
  <c r="BZ299" i="10"/>
  <c r="CF298" i="10"/>
  <c r="CC298" i="10"/>
  <c r="BZ298" i="10"/>
  <c r="CF297" i="10"/>
  <c r="CC297" i="10"/>
  <c r="BZ297" i="10"/>
  <c r="CF296" i="10"/>
  <c r="CC296" i="10"/>
  <c r="BZ296" i="10"/>
  <c r="CF295" i="10"/>
  <c r="CC295" i="10"/>
  <c r="BZ295" i="10"/>
  <c r="CF294" i="10"/>
  <c r="CC294" i="10"/>
  <c r="BZ294" i="10"/>
  <c r="CF293" i="10"/>
  <c r="CC293" i="10"/>
  <c r="BZ293" i="10"/>
  <c r="CF292" i="10"/>
  <c r="CC292" i="10"/>
  <c r="BZ292" i="10"/>
  <c r="CF291" i="10"/>
  <c r="CC291" i="10"/>
  <c r="BZ291" i="10"/>
  <c r="CF290" i="10"/>
  <c r="CC290" i="10"/>
  <c r="BZ290" i="10"/>
  <c r="CF289" i="10"/>
  <c r="CC289" i="10"/>
  <c r="BZ289" i="10"/>
  <c r="CF288" i="10"/>
  <c r="CC288" i="10"/>
  <c r="BZ288" i="10"/>
  <c r="CF287" i="10"/>
  <c r="CC287" i="10"/>
  <c r="BZ287" i="10"/>
  <c r="CF286" i="10"/>
  <c r="CC286" i="10"/>
  <c r="BZ286" i="10"/>
  <c r="CF285" i="10"/>
  <c r="CC285" i="10"/>
  <c r="BZ285" i="10"/>
  <c r="CF284" i="10"/>
  <c r="CC284" i="10"/>
  <c r="BZ284" i="10"/>
  <c r="CF283" i="10"/>
  <c r="CC283" i="10"/>
  <c r="BZ283" i="10"/>
  <c r="CF282" i="10"/>
  <c r="CC282" i="10"/>
  <c r="BZ282" i="10"/>
  <c r="CF281" i="10"/>
  <c r="CC281" i="10"/>
  <c r="BZ281" i="10"/>
  <c r="CF280" i="10"/>
  <c r="CC280" i="10"/>
  <c r="BZ280" i="10"/>
  <c r="CF279" i="10"/>
  <c r="CC279" i="10"/>
  <c r="BZ279" i="10"/>
  <c r="CF278" i="10"/>
  <c r="CC278" i="10"/>
  <c r="BZ278" i="10"/>
  <c r="CF277" i="10"/>
  <c r="CC277" i="10"/>
  <c r="BZ277" i="10"/>
  <c r="CF276" i="10"/>
  <c r="CC276" i="10"/>
  <c r="BZ276" i="10"/>
  <c r="CF275" i="10"/>
  <c r="CC275" i="10"/>
  <c r="BZ275" i="10"/>
  <c r="CF274" i="10"/>
  <c r="CC274" i="10"/>
  <c r="BZ274" i="10"/>
  <c r="CF273" i="10"/>
  <c r="CC273" i="10"/>
  <c r="BZ273" i="10"/>
  <c r="CF272" i="10"/>
  <c r="CC272" i="10"/>
  <c r="BZ272" i="10"/>
  <c r="CF271" i="10"/>
  <c r="CC271" i="10"/>
  <c r="BZ271" i="10"/>
  <c r="CF270" i="10"/>
  <c r="CC270" i="10"/>
  <c r="BZ270" i="10"/>
  <c r="CF269" i="10"/>
  <c r="CC269" i="10"/>
  <c r="BZ269" i="10"/>
  <c r="CF268" i="10"/>
  <c r="CC268" i="10"/>
  <c r="BZ268" i="10"/>
  <c r="CF267" i="10"/>
  <c r="CC267" i="10"/>
  <c r="BZ267" i="10"/>
  <c r="CF266" i="10"/>
  <c r="CC266" i="10"/>
  <c r="BZ266" i="10"/>
  <c r="CF265" i="10"/>
  <c r="CC265" i="10"/>
  <c r="BZ265" i="10"/>
  <c r="CF264" i="10"/>
  <c r="CC264" i="10"/>
  <c r="BZ264" i="10"/>
  <c r="CF263" i="10"/>
  <c r="CC263" i="10"/>
  <c r="BZ263" i="10"/>
  <c r="CF262" i="10"/>
  <c r="CC262" i="10"/>
  <c r="BZ262" i="10"/>
  <c r="CF261" i="10"/>
  <c r="CC261" i="10"/>
  <c r="BZ261" i="10"/>
  <c r="CF260" i="10"/>
  <c r="CC260" i="10"/>
  <c r="BZ260" i="10"/>
  <c r="CF259" i="10"/>
  <c r="CC259" i="10"/>
  <c r="BZ259" i="10"/>
  <c r="CF258" i="10"/>
  <c r="CC258" i="10"/>
  <c r="BZ258" i="10"/>
  <c r="CF257" i="10"/>
  <c r="CC257" i="10"/>
  <c r="BZ257" i="10"/>
  <c r="CF256" i="10"/>
  <c r="CC256" i="10"/>
  <c r="BZ256" i="10"/>
  <c r="CF255" i="10"/>
  <c r="CC255" i="10"/>
  <c r="BZ255" i="10"/>
  <c r="CF254" i="10"/>
  <c r="CC254" i="10"/>
  <c r="BZ254" i="10"/>
  <c r="CF253" i="10"/>
  <c r="CC253" i="10"/>
  <c r="BZ253" i="10"/>
  <c r="CF252" i="10"/>
  <c r="CC252" i="10"/>
  <c r="BZ252" i="10"/>
  <c r="CF251" i="10"/>
  <c r="CC251" i="10"/>
  <c r="BZ251" i="10"/>
  <c r="CF250" i="10"/>
  <c r="CC250" i="10"/>
  <c r="BZ250" i="10"/>
  <c r="CF249" i="10"/>
  <c r="CC249" i="10"/>
  <c r="BZ249" i="10"/>
  <c r="CF248" i="10"/>
  <c r="CC248" i="10"/>
  <c r="BZ248" i="10"/>
  <c r="CF247" i="10"/>
  <c r="CC247" i="10"/>
  <c r="BZ247" i="10"/>
  <c r="CF246" i="10"/>
  <c r="CC246" i="10"/>
  <c r="BZ246" i="10"/>
  <c r="CF245" i="10"/>
  <c r="CC245" i="10"/>
  <c r="BZ245" i="10"/>
  <c r="CF244" i="10"/>
  <c r="CC244" i="10"/>
  <c r="BZ244" i="10"/>
  <c r="CF243" i="10"/>
  <c r="CC243" i="10"/>
  <c r="BZ243" i="10"/>
  <c r="CF242" i="10"/>
  <c r="CC242" i="10"/>
  <c r="BZ242" i="10"/>
  <c r="CF241" i="10"/>
  <c r="CC241" i="10"/>
  <c r="BZ241" i="10"/>
  <c r="CF240" i="10"/>
  <c r="CC240" i="10"/>
  <c r="BZ240" i="10"/>
  <c r="CF239" i="10"/>
  <c r="CC239" i="10"/>
  <c r="BZ239" i="10"/>
  <c r="CF238" i="10"/>
  <c r="CC238" i="10"/>
  <c r="BZ238" i="10"/>
  <c r="CF237" i="10"/>
  <c r="CC237" i="10"/>
  <c r="BZ237" i="10"/>
  <c r="CF236" i="10"/>
  <c r="CC236" i="10"/>
  <c r="BZ236" i="10"/>
  <c r="CF235" i="10"/>
  <c r="CC235" i="10"/>
  <c r="BZ235" i="10"/>
  <c r="CF234" i="10"/>
  <c r="CC234" i="10"/>
  <c r="BZ234" i="10"/>
  <c r="CF233" i="10"/>
  <c r="CC233" i="10"/>
  <c r="BZ233" i="10"/>
  <c r="CF232" i="10"/>
  <c r="CC232" i="10"/>
  <c r="BZ232" i="10"/>
  <c r="CF231" i="10"/>
  <c r="CC231" i="10"/>
  <c r="BZ231" i="10"/>
  <c r="CF230" i="10"/>
  <c r="CC230" i="10"/>
  <c r="BZ230" i="10"/>
  <c r="CF229" i="10"/>
  <c r="CC229" i="10"/>
  <c r="BZ229" i="10"/>
  <c r="CF228" i="10"/>
  <c r="CC228" i="10"/>
  <c r="BZ228" i="10"/>
  <c r="CF227" i="10"/>
  <c r="CC227" i="10"/>
  <c r="BZ227" i="10"/>
  <c r="CF226" i="10"/>
  <c r="CC226" i="10"/>
  <c r="BZ226" i="10"/>
  <c r="CF225" i="10"/>
  <c r="CC225" i="10"/>
  <c r="BZ225" i="10"/>
  <c r="CF224" i="10"/>
  <c r="CC224" i="10"/>
  <c r="BZ224" i="10"/>
  <c r="CF223" i="10"/>
  <c r="CC223" i="10"/>
  <c r="BZ223" i="10"/>
  <c r="CF222" i="10"/>
  <c r="CC222" i="10"/>
  <c r="BZ222" i="10"/>
  <c r="CF221" i="10"/>
  <c r="CC221" i="10"/>
  <c r="BZ221" i="10"/>
  <c r="CF220" i="10"/>
  <c r="CC220" i="10"/>
  <c r="BZ220" i="10"/>
  <c r="CF219" i="10"/>
  <c r="CC219" i="10"/>
  <c r="BZ219" i="10"/>
  <c r="CF218" i="10"/>
  <c r="CC218" i="10"/>
  <c r="BZ218" i="10"/>
  <c r="CF217" i="10"/>
  <c r="CC217" i="10"/>
  <c r="BZ217" i="10"/>
  <c r="CF216" i="10"/>
  <c r="CC216" i="10"/>
  <c r="BZ216" i="10"/>
  <c r="CF215" i="10"/>
  <c r="CC215" i="10"/>
  <c r="BZ215" i="10"/>
  <c r="CF214" i="10"/>
  <c r="CC214" i="10"/>
  <c r="BZ214" i="10"/>
  <c r="CF213" i="10"/>
  <c r="CC213" i="10"/>
  <c r="BZ213" i="10"/>
  <c r="CF212" i="10"/>
  <c r="CC212" i="10"/>
  <c r="BZ212" i="10"/>
  <c r="CF211" i="10"/>
  <c r="CC211" i="10"/>
  <c r="BZ211" i="10"/>
  <c r="CF210" i="10"/>
  <c r="CC210" i="10"/>
  <c r="BZ210" i="10"/>
  <c r="CF209" i="10"/>
  <c r="CC209" i="10"/>
  <c r="BZ209" i="10"/>
  <c r="CF208" i="10"/>
  <c r="CC208" i="10"/>
  <c r="BZ208" i="10"/>
  <c r="CF207" i="10"/>
  <c r="CC207" i="10"/>
  <c r="BZ207" i="10"/>
  <c r="CF206" i="10"/>
  <c r="CC206" i="10"/>
  <c r="BZ206" i="10"/>
  <c r="CF205" i="10"/>
  <c r="CC205" i="10"/>
  <c r="BZ205" i="10"/>
  <c r="CF204" i="10"/>
  <c r="CC204" i="10"/>
  <c r="BZ204" i="10"/>
  <c r="CF203" i="10"/>
  <c r="CC203" i="10"/>
  <c r="BZ203" i="10"/>
  <c r="CF202" i="10"/>
  <c r="CC202" i="10"/>
  <c r="BZ202" i="10"/>
  <c r="CF201" i="10"/>
  <c r="CC201" i="10"/>
  <c r="BZ201" i="10"/>
  <c r="CF200" i="10"/>
  <c r="CC200" i="10"/>
  <c r="BZ200" i="10"/>
  <c r="CF199" i="10"/>
  <c r="CC199" i="10"/>
  <c r="BZ199" i="10"/>
  <c r="CF198" i="10"/>
  <c r="CC198" i="10"/>
  <c r="BZ198" i="10"/>
  <c r="CF197" i="10"/>
  <c r="CC197" i="10"/>
  <c r="BZ197" i="10"/>
  <c r="CF196" i="10"/>
  <c r="CC196" i="10"/>
  <c r="BZ196" i="10"/>
  <c r="CF195" i="10"/>
  <c r="CC195" i="10"/>
  <c r="BZ195" i="10"/>
  <c r="CF194" i="10"/>
  <c r="CC194" i="10"/>
  <c r="BZ194" i="10"/>
  <c r="CF193" i="10"/>
  <c r="CC193" i="10"/>
  <c r="BZ193" i="10"/>
  <c r="CF192" i="10"/>
  <c r="CC192" i="10"/>
  <c r="BZ192" i="10"/>
  <c r="CF191" i="10"/>
  <c r="CC191" i="10"/>
  <c r="BZ191" i="10"/>
  <c r="CF190" i="10"/>
  <c r="CC190" i="10"/>
  <c r="BZ190" i="10"/>
  <c r="CF189" i="10"/>
  <c r="CC189" i="10"/>
  <c r="BZ189" i="10"/>
  <c r="CF188" i="10"/>
  <c r="CC188" i="10"/>
  <c r="BZ188" i="10"/>
  <c r="CF187" i="10"/>
  <c r="CC187" i="10"/>
  <c r="BZ187" i="10"/>
  <c r="CF186" i="10"/>
  <c r="CC186" i="10"/>
  <c r="BZ186" i="10"/>
  <c r="CF185" i="10"/>
  <c r="CC185" i="10"/>
  <c r="BZ185" i="10"/>
  <c r="CF184" i="10"/>
  <c r="CC184" i="10"/>
  <c r="BZ184" i="10"/>
  <c r="CF183" i="10"/>
  <c r="CC183" i="10"/>
  <c r="BZ183" i="10"/>
  <c r="CF182" i="10"/>
  <c r="CC182" i="10"/>
  <c r="BZ182" i="10"/>
  <c r="CF181" i="10"/>
  <c r="CC181" i="10"/>
  <c r="BZ181" i="10"/>
  <c r="CF180" i="10"/>
  <c r="CC180" i="10"/>
  <c r="BZ180" i="10"/>
  <c r="CF179" i="10"/>
  <c r="CC179" i="10"/>
  <c r="BZ179" i="10"/>
  <c r="CF178" i="10"/>
  <c r="CC178" i="10"/>
  <c r="BZ178" i="10"/>
  <c r="CF177" i="10"/>
  <c r="CC177" i="10"/>
  <c r="BZ177" i="10"/>
  <c r="CF176" i="10"/>
  <c r="CC176" i="10"/>
  <c r="BZ176" i="10"/>
  <c r="CF175" i="10"/>
  <c r="CC175" i="10"/>
  <c r="BZ175" i="10"/>
  <c r="CF174" i="10"/>
  <c r="CC174" i="10"/>
  <c r="BZ174" i="10"/>
  <c r="CF173" i="10"/>
  <c r="CC173" i="10"/>
  <c r="BZ173" i="10"/>
  <c r="CF172" i="10"/>
  <c r="CC172" i="10"/>
  <c r="BZ172" i="10"/>
  <c r="CF171" i="10"/>
  <c r="CC171" i="10"/>
  <c r="BZ171" i="10"/>
  <c r="CF170" i="10"/>
  <c r="CC170" i="10"/>
  <c r="BZ170" i="10"/>
  <c r="CF169" i="10"/>
  <c r="CC169" i="10"/>
  <c r="BZ169" i="10"/>
  <c r="CF168" i="10"/>
  <c r="CC168" i="10"/>
  <c r="BZ168" i="10"/>
  <c r="CF167" i="10"/>
  <c r="CC167" i="10"/>
  <c r="BZ167" i="10"/>
  <c r="CF166" i="10"/>
  <c r="CC166" i="10"/>
  <c r="BZ166" i="10"/>
  <c r="CF165" i="10"/>
  <c r="CC165" i="10"/>
  <c r="BZ165" i="10"/>
  <c r="CF164" i="10"/>
  <c r="CC164" i="10"/>
  <c r="BZ164" i="10"/>
  <c r="CF163" i="10"/>
  <c r="CC163" i="10"/>
  <c r="BZ163" i="10"/>
  <c r="CF162" i="10"/>
  <c r="CC162" i="10"/>
  <c r="BZ162" i="10"/>
  <c r="CF161" i="10"/>
  <c r="CC161" i="10"/>
  <c r="BZ161" i="10"/>
  <c r="CF160" i="10"/>
  <c r="CC160" i="10"/>
  <c r="BZ160" i="10"/>
  <c r="CF159" i="10"/>
  <c r="CC159" i="10"/>
  <c r="BZ159" i="10"/>
  <c r="CF158" i="10"/>
  <c r="CC158" i="10"/>
  <c r="BZ158" i="10"/>
  <c r="CF157" i="10"/>
  <c r="CC157" i="10"/>
  <c r="BZ157" i="10"/>
  <c r="CF156" i="10"/>
  <c r="CC156" i="10"/>
  <c r="BZ156" i="10"/>
  <c r="CF155" i="10"/>
  <c r="CC155" i="10"/>
  <c r="BZ155" i="10"/>
  <c r="CF154" i="10"/>
  <c r="CC154" i="10"/>
  <c r="BZ154" i="10"/>
  <c r="CF153" i="10"/>
  <c r="CC153" i="10"/>
  <c r="BZ153" i="10"/>
  <c r="CF152" i="10"/>
  <c r="CC152" i="10"/>
  <c r="BZ152" i="10"/>
  <c r="CF151" i="10"/>
  <c r="CC151" i="10"/>
  <c r="BZ151" i="10"/>
  <c r="CF150" i="10"/>
  <c r="CC150" i="10"/>
  <c r="BZ150" i="10"/>
  <c r="CF149" i="10"/>
  <c r="CC149" i="10"/>
  <c r="BZ149" i="10"/>
  <c r="CF148" i="10"/>
  <c r="CC148" i="10"/>
  <c r="BZ148" i="10"/>
  <c r="CF147" i="10"/>
  <c r="CC147" i="10"/>
  <c r="BZ147" i="10"/>
  <c r="CF146" i="10"/>
  <c r="CC146" i="10"/>
  <c r="BZ146" i="10"/>
  <c r="CF145" i="10"/>
  <c r="CC145" i="10"/>
  <c r="BZ145" i="10"/>
  <c r="CF144" i="10"/>
  <c r="CC144" i="10"/>
  <c r="BZ144" i="10"/>
  <c r="CF143" i="10"/>
  <c r="CC143" i="10"/>
  <c r="BZ143" i="10"/>
  <c r="CF142" i="10"/>
  <c r="CC142" i="10"/>
  <c r="BZ142" i="10"/>
  <c r="CF141" i="10"/>
  <c r="CC141" i="10"/>
  <c r="BZ141" i="10"/>
  <c r="CF140" i="10"/>
  <c r="CC140" i="10"/>
  <c r="BZ140" i="10"/>
  <c r="CF139" i="10"/>
  <c r="CC139" i="10"/>
  <c r="BZ139" i="10"/>
  <c r="CF138" i="10"/>
  <c r="CC138" i="10"/>
  <c r="BZ138" i="10"/>
  <c r="CF137" i="10"/>
  <c r="CC137" i="10"/>
  <c r="BZ137" i="10"/>
  <c r="CF136" i="10"/>
  <c r="CC136" i="10"/>
  <c r="BZ136" i="10"/>
  <c r="CF135" i="10"/>
  <c r="CC135" i="10"/>
  <c r="BZ135" i="10"/>
  <c r="CF134" i="10"/>
  <c r="CC134" i="10"/>
  <c r="BZ134" i="10"/>
  <c r="CF133" i="10"/>
  <c r="CC133" i="10"/>
  <c r="BZ133" i="10"/>
  <c r="CF132" i="10"/>
  <c r="CC132" i="10"/>
  <c r="BZ132" i="10"/>
  <c r="CF131" i="10"/>
  <c r="CC131" i="10"/>
  <c r="BZ131" i="10"/>
  <c r="CF130" i="10"/>
  <c r="CC130" i="10"/>
  <c r="BZ130" i="10"/>
  <c r="CF129" i="10"/>
  <c r="CC129" i="10"/>
  <c r="BZ129" i="10"/>
  <c r="CF128" i="10"/>
  <c r="CC128" i="10"/>
  <c r="BZ128" i="10"/>
  <c r="CF127" i="10"/>
  <c r="CC127" i="10"/>
  <c r="BZ127" i="10"/>
  <c r="CF126" i="10"/>
  <c r="CC126" i="10"/>
  <c r="BZ126" i="10"/>
  <c r="CF125" i="10"/>
  <c r="CC125" i="10"/>
  <c r="BZ125" i="10"/>
  <c r="CF124" i="10"/>
  <c r="CC124" i="10"/>
  <c r="BZ124" i="10"/>
  <c r="CF123" i="10"/>
  <c r="CC123" i="10"/>
  <c r="BZ123" i="10"/>
  <c r="CF122" i="10"/>
  <c r="CC122" i="10"/>
  <c r="BZ122" i="10"/>
  <c r="CF121" i="10"/>
  <c r="CC121" i="10"/>
  <c r="BZ121" i="10"/>
  <c r="CF120" i="10"/>
  <c r="CC120" i="10"/>
  <c r="BZ120" i="10"/>
  <c r="CF119" i="10"/>
  <c r="CC119" i="10"/>
  <c r="BZ119" i="10"/>
  <c r="CF118" i="10"/>
  <c r="CC118" i="10"/>
  <c r="BZ118" i="10"/>
  <c r="CF117" i="10"/>
  <c r="CC117" i="10"/>
  <c r="BZ117" i="10"/>
  <c r="CF116" i="10"/>
  <c r="CC116" i="10"/>
  <c r="BZ116" i="10"/>
  <c r="CF115" i="10"/>
  <c r="CC115" i="10"/>
  <c r="BZ115" i="10"/>
  <c r="CF114" i="10"/>
  <c r="CC114" i="10"/>
  <c r="BZ114" i="10"/>
  <c r="CF113" i="10"/>
  <c r="CC113" i="10"/>
  <c r="BZ113" i="10"/>
  <c r="CF112" i="10"/>
  <c r="CC112" i="10"/>
  <c r="BZ112" i="10"/>
  <c r="CF111" i="10"/>
  <c r="CC111" i="10"/>
  <c r="BZ111" i="10"/>
  <c r="CF110" i="10"/>
  <c r="CC110" i="10"/>
  <c r="BZ110" i="10"/>
  <c r="CF109" i="10"/>
  <c r="CC109" i="10"/>
  <c r="BZ109" i="10"/>
  <c r="CF108" i="10"/>
  <c r="CC108" i="10"/>
  <c r="BZ108" i="10"/>
  <c r="CF107" i="10"/>
  <c r="CC107" i="10"/>
  <c r="BZ107" i="10"/>
  <c r="CF106" i="10"/>
  <c r="CC106" i="10"/>
  <c r="BZ106" i="10"/>
  <c r="CF105" i="10"/>
  <c r="CC105" i="10"/>
  <c r="BZ105" i="10"/>
  <c r="CF104" i="10"/>
  <c r="CC104" i="10"/>
  <c r="BZ104" i="10"/>
  <c r="CF103" i="10"/>
  <c r="CC103" i="10"/>
  <c r="BZ103" i="10"/>
  <c r="CF102" i="10"/>
  <c r="CC102" i="10"/>
  <c r="BZ102" i="10"/>
  <c r="CF101" i="10"/>
  <c r="CC101" i="10"/>
  <c r="BZ101" i="10"/>
  <c r="CF100" i="10"/>
  <c r="CC100" i="10"/>
  <c r="BZ100" i="10"/>
  <c r="CF99" i="10"/>
  <c r="CC99" i="10"/>
  <c r="BZ99" i="10"/>
  <c r="CF98" i="10"/>
  <c r="CC98" i="10"/>
  <c r="BZ98" i="10"/>
  <c r="CF97" i="10"/>
  <c r="CC97" i="10"/>
  <c r="BZ97" i="10"/>
  <c r="CF96" i="10"/>
  <c r="CC96" i="10"/>
  <c r="BZ96" i="10"/>
  <c r="CF95" i="10"/>
  <c r="CC95" i="10"/>
  <c r="BZ95" i="10"/>
  <c r="CF94" i="10"/>
  <c r="CC94" i="10"/>
  <c r="BZ94" i="10"/>
  <c r="CF93" i="10"/>
  <c r="CC93" i="10"/>
  <c r="BZ93" i="10"/>
  <c r="CF92" i="10"/>
  <c r="CC92" i="10"/>
  <c r="BZ92" i="10"/>
  <c r="CF91" i="10"/>
  <c r="CC91" i="10"/>
  <c r="BZ91" i="10"/>
  <c r="CF90" i="10"/>
  <c r="CC90" i="10"/>
  <c r="BZ90" i="10"/>
  <c r="CF89" i="10"/>
  <c r="CC89" i="10"/>
  <c r="BZ89" i="10"/>
  <c r="CF88" i="10"/>
  <c r="CC88" i="10"/>
  <c r="BZ88" i="10"/>
  <c r="CF87" i="10"/>
  <c r="CC87" i="10"/>
  <c r="BZ87" i="10"/>
  <c r="CF86" i="10"/>
  <c r="CC86" i="10"/>
  <c r="BZ86" i="10"/>
  <c r="CF85" i="10"/>
  <c r="CC85" i="10"/>
  <c r="BZ85" i="10"/>
  <c r="CF84" i="10"/>
  <c r="CC84" i="10"/>
  <c r="BZ84" i="10"/>
  <c r="CF83" i="10"/>
  <c r="CC83" i="10"/>
  <c r="BZ83" i="10"/>
  <c r="CF82" i="10"/>
  <c r="CC82" i="10"/>
  <c r="BZ82" i="10"/>
  <c r="CF81" i="10"/>
  <c r="CC81" i="10"/>
  <c r="BZ81" i="10"/>
  <c r="CF80" i="10"/>
  <c r="CC80" i="10"/>
  <c r="BZ80" i="10"/>
  <c r="CF79" i="10"/>
  <c r="CC79" i="10"/>
  <c r="BZ79" i="10"/>
  <c r="CF78" i="10"/>
  <c r="CC78" i="10"/>
  <c r="BZ78" i="10"/>
  <c r="CF77" i="10"/>
  <c r="CC77" i="10"/>
  <c r="BZ77" i="10"/>
  <c r="CF76" i="10"/>
  <c r="CC76" i="10"/>
  <c r="BZ76" i="10"/>
  <c r="CF75" i="10"/>
  <c r="CC75" i="10"/>
  <c r="BZ75" i="10"/>
  <c r="CF74" i="10"/>
  <c r="CC74" i="10"/>
  <c r="BZ74" i="10"/>
  <c r="CF73" i="10"/>
  <c r="CC73" i="10"/>
  <c r="BZ73" i="10"/>
  <c r="CF72" i="10"/>
  <c r="CC72" i="10"/>
  <c r="BZ72" i="10"/>
  <c r="CF71" i="10"/>
  <c r="CC71" i="10"/>
  <c r="BZ71" i="10"/>
  <c r="CF70" i="10"/>
  <c r="CC70" i="10"/>
  <c r="BZ70" i="10"/>
  <c r="CF69" i="10"/>
  <c r="CC69" i="10"/>
  <c r="BZ69" i="10"/>
  <c r="CF68" i="10"/>
  <c r="CC68" i="10"/>
  <c r="BZ68" i="10"/>
  <c r="CF67" i="10"/>
  <c r="CC67" i="10"/>
  <c r="BZ67" i="10"/>
  <c r="CF66" i="10"/>
  <c r="CC66" i="10"/>
  <c r="BZ66" i="10"/>
  <c r="CF65" i="10"/>
  <c r="CC65" i="10"/>
  <c r="BZ65" i="10"/>
  <c r="CF64" i="10"/>
  <c r="CC64" i="10"/>
  <c r="BZ64" i="10"/>
  <c r="CF63" i="10"/>
  <c r="CC63" i="10"/>
  <c r="BZ63" i="10"/>
  <c r="CF62" i="10"/>
  <c r="CC62" i="10"/>
  <c r="BZ62" i="10"/>
  <c r="CF61" i="10"/>
  <c r="CC61" i="10"/>
  <c r="BZ61" i="10"/>
  <c r="CF60" i="10"/>
  <c r="CC60" i="10"/>
  <c r="BZ60" i="10"/>
  <c r="CF59" i="10"/>
  <c r="CC59" i="10"/>
  <c r="BZ59" i="10"/>
  <c r="CF58" i="10"/>
  <c r="CC58" i="10"/>
  <c r="BZ58" i="10"/>
  <c r="CF57" i="10"/>
  <c r="CC57" i="10"/>
  <c r="BZ57" i="10"/>
  <c r="CF56" i="10"/>
  <c r="CC56" i="10"/>
  <c r="BZ56" i="10"/>
  <c r="CF55" i="10"/>
  <c r="CC55" i="10"/>
  <c r="BZ55" i="10"/>
  <c r="CF54" i="10"/>
  <c r="CC54" i="10"/>
  <c r="BZ54" i="10"/>
  <c r="CF53" i="10"/>
  <c r="CC53" i="10"/>
  <c r="BZ53" i="10"/>
  <c r="CF52" i="10"/>
  <c r="CC52" i="10"/>
  <c r="BZ52" i="10"/>
  <c r="CF51" i="10"/>
  <c r="CC51" i="10"/>
  <c r="BZ51" i="10"/>
  <c r="CF50" i="10"/>
  <c r="CC50" i="10"/>
  <c r="BZ50" i="10"/>
  <c r="CF49" i="10"/>
  <c r="CC49" i="10"/>
  <c r="BZ49" i="10"/>
  <c r="CF48" i="10"/>
  <c r="CC48" i="10"/>
  <c r="BZ48" i="10"/>
  <c r="CF47" i="10"/>
  <c r="CC47" i="10"/>
  <c r="BZ47" i="10"/>
  <c r="CF46" i="10"/>
  <c r="CC46" i="10"/>
  <c r="BZ46" i="10"/>
  <c r="CF45" i="10"/>
  <c r="CC45" i="10"/>
  <c r="BZ45" i="10"/>
  <c r="CF44" i="10"/>
  <c r="CC44" i="10"/>
  <c r="BZ44" i="10"/>
  <c r="CF43" i="10"/>
  <c r="CC43" i="10"/>
  <c r="BZ43" i="10"/>
  <c r="CF42" i="10"/>
  <c r="CC42" i="10"/>
  <c r="BZ42" i="10"/>
  <c r="CF41" i="10"/>
  <c r="CC41" i="10"/>
  <c r="BZ41" i="10"/>
  <c r="CF40" i="10"/>
  <c r="CC40" i="10"/>
  <c r="BZ40" i="10"/>
  <c r="CF39" i="10"/>
  <c r="CC39" i="10"/>
  <c r="BZ39" i="10"/>
  <c r="CF38" i="10"/>
  <c r="CC38" i="10"/>
  <c r="BZ38" i="10"/>
  <c r="CF37" i="10"/>
  <c r="CC37" i="10"/>
  <c r="BZ37" i="10"/>
  <c r="CF36" i="10"/>
  <c r="CC36" i="10"/>
  <c r="BZ36" i="10"/>
  <c r="CF35" i="10"/>
  <c r="CC35" i="10"/>
  <c r="BZ35" i="10"/>
  <c r="CF34" i="10"/>
  <c r="CC34" i="10"/>
  <c r="BZ34" i="10"/>
  <c r="CF33" i="10"/>
  <c r="CC33" i="10"/>
  <c r="BZ33" i="10"/>
  <c r="CF32" i="10"/>
  <c r="CC32" i="10"/>
  <c r="BZ32" i="10"/>
  <c r="CF31" i="10"/>
  <c r="CC31" i="10"/>
  <c r="BZ31" i="10"/>
  <c r="CF30" i="10"/>
  <c r="CC30" i="10"/>
  <c r="BZ30" i="10"/>
  <c r="CF29" i="10"/>
  <c r="CC29" i="10"/>
  <c r="BZ29" i="10"/>
  <c r="CF28" i="10"/>
  <c r="CC28" i="10"/>
  <c r="BZ28" i="10"/>
  <c r="CF27" i="10"/>
  <c r="CC27" i="10"/>
  <c r="BZ27" i="10"/>
  <c r="CF26" i="10"/>
  <c r="CC26" i="10"/>
  <c r="BZ26" i="10"/>
  <c r="CF25" i="10"/>
  <c r="CC25" i="10"/>
  <c r="BZ25" i="10"/>
  <c r="CF24" i="10"/>
  <c r="CC24" i="10"/>
  <c r="BZ24" i="10"/>
  <c r="CF23" i="10"/>
  <c r="CC23" i="10"/>
  <c r="BZ23" i="10"/>
  <c r="CF22" i="10"/>
  <c r="CC22" i="10"/>
  <c r="BZ22" i="10"/>
  <c r="CF21" i="10"/>
  <c r="CC21" i="10"/>
  <c r="BZ21" i="10"/>
  <c r="CF20" i="10"/>
  <c r="CC20" i="10"/>
  <c r="BZ20" i="10"/>
  <c r="CF19" i="10"/>
  <c r="CC19" i="10"/>
  <c r="BZ19" i="10"/>
  <c r="CF18" i="10"/>
  <c r="CC18" i="10"/>
  <c r="BZ18" i="10"/>
  <c r="CF17" i="10"/>
  <c r="CC17" i="10"/>
  <c r="BZ17" i="10"/>
  <c r="CF16" i="10"/>
  <c r="CC16" i="10"/>
  <c r="BZ16" i="10"/>
  <c r="CF15" i="10"/>
  <c r="CC15" i="10"/>
  <c r="BZ15" i="10"/>
  <c r="CF14" i="10"/>
  <c r="CC14" i="10"/>
  <c r="BZ14" i="10"/>
  <c r="CF13" i="10"/>
  <c r="CC13" i="10"/>
  <c r="BZ13" i="10"/>
  <c r="CF12" i="10"/>
  <c r="CC12" i="10"/>
  <c r="BZ12" i="10"/>
  <c r="CF11" i="10"/>
  <c r="CC11" i="10"/>
  <c r="BZ11" i="10"/>
  <c r="CF10" i="10"/>
  <c r="CC10" i="10"/>
  <c r="BZ10" i="10"/>
  <c r="CF9" i="10"/>
  <c r="CC9" i="10"/>
  <c r="BZ9" i="10"/>
  <c r="CF8" i="10"/>
  <c r="CC8" i="10"/>
  <c r="BZ8" i="10"/>
  <c r="CF7" i="10"/>
  <c r="CC7" i="10"/>
  <c r="BZ7" i="10"/>
  <c r="CF6" i="10"/>
  <c r="CC6" i="10"/>
  <c r="BZ6" i="10"/>
  <c r="CF5" i="10"/>
  <c r="CC5" i="10"/>
  <c r="BZ5" i="10"/>
  <c r="CF4" i="10"/>
  <c r="CC4" i="10"/>
  <c r="BZ4" i="10"/>
  <c r="CF3" i="10"/>
  <c r="CC3" i="10"/>
  <c r="BZ3" i="10"/>
  <c r="CI1" i="10"/>
  <c r="AT358" i="10"/>
  <c r="AQ358" i="10"/>
  <c r="AN358" i="10"/>
  <c r="AT357" i="10"/>
  <c r="AQ357" i="10"/>
  <c r="AN357" i="10"/>
  <c r="AT356" i="10"/>
  <c r="AQ356" i="10"/>
  <c r="AN356" i="10"/>
  <c r="AT355" i="10"/>
  <c r="AQ355" i="10"/>
  <c r="AN355" i="10"/>
  <c r="AT354" i="10"/>
  <c r="AQ354" i="10"/>
  <c r="AN354" i="10"/>
  <c r="AT353" i="10"/>
  <c r="AQ353" i="10"/>
  <c r="AN353" i="10"/>
  <c r="AT352" i="10"/>
  <c r="AQ352" i="10"/>
  <c r="AN352" i="10"/>
  <c r="AT351" i="10"/>
  <c r="AQ351" i="10"/>
  <c r="AN351" i="10"/>
  <c r="AT350" i="10"/>
  <c r="AQ350" i="10"/>
  <c r="AN350" i="10"/>
  <c r="AT349" i="10"/>
  <c r="AQ349" i="10"/>
  <c r="AN349" i="10"/>
  <c r="AT348" i="10"/>
  <c r="AQ348" i="10"/>
  <c r="AN348" i="10"/>
  <c r="AT347" i="10"/>
  <c r="AQ347" i="10"/>
  <c r="AN347" i="10"/>
  <c r="AT346" i="10"/>
  <c r="AQ346" i="10"/>
  <c r="AN346" i="10"/>
  <c r="AT345" i="10"/>
  <c r="AQ345" i="10"/>
  <c r="AN345" i="10"/>
  <c r="AT344" i="10"/>
  <c r="AQ344" i="10"/>
  <c r="AN344" i="10"/>
  <c r="AT343" i="10"/>
  <c r="AQ343" i="10"/>
  <c r="AN343" i="10"/>
  <c r="AT342" i="10"/>
  <c r="AQ342" i="10"/>
  <c r="AN342" i="10"/>
  <c r="AT341" i="10"/>
  <c r="AQ341" i="10"/>
  <c r="AN341" i="10"/>
  <c r="AT340" i="10"/>
  <c r="AQ340" i="10"/>
  <c r="AN340" i="10"/>
  <c r="AT339" i="10"/>
  <c r="AQ339" i="10"/>
  <c r="AN339" i="10"/>
  <c r="AT338" i="10"/>
  <c r="AQ338" i="10"/>
  <c r="AN338" i="10"/>
  <c r="AT337" i="10"/>
  <c r="AQ337" i="10"/>
  <c r="AN337" i="10"/>
  <c r="AT336" i="10"/>
  <c r="AQ336" i="10"/>
  <c r="AN336" i="10"/>
  <c r="AT335" i="10"/>
  <c r="AQ335" i="10"/>
  <c r="AN335" i="10"/>
  <c r="AT334" i="10"/>
  <c r="AQ334" i="10"/>
  <c r="AN334" i="10"/>
  <c r="AT333" i="10"/>
  <c r="AQ333" i="10"/>
  <c r="AN333" i="10"/>
  <c r="AT332" i="10"/>
  <c r="AQ332" i="10"/>
  <c r="AN332" i="10"/>
  <c r="AT331" i="10"/>
  <c r="AQ331" i="10"/>
  <c r="AN331" i="10"/>
  <c r="AT330" i="10"/>
  <c r="AQ330" i="10"/>
  <c r="AN330" i="10"/>
  <c r="AT329" i="10"/>
  <c r="AQ329" i="10"/>
  <c r="AN329" i="10"/>
  <c r="AT328" i="10"/>
  <c r="AQ328" i="10"/>
  <c r="AN328" i="10"/>
  <c r="AT327" i="10"/>
  <c r="AQ327" i="10"/>
  <c r="AN327" i="10"/>
  <c r="AT326" i="10"/>
  <c r="AQ326" i="10"/>
  <c r="AN326" i="10"/>
  <c r="AT325" i="10"/>
  <c r="AQ325" i="10"/>
  <c r="AN325" i="10"/>
  <c r="AT324" i="10"/>
  <c r="AQ324" i="10"/>
  <c r="AN324" i="10"/>
  <c r="AT323" i="10"/>
  <c r="AQ323" i="10"/>
  <c r="AN323" i="10"/>
  <c r="AT322" i="10"/>
  <c r="AQ322" i="10"/>
  <c r="AN322" i="10"/>
  <c r="AT321" i="10"/>
  <c r="AQ321" i="10"/>
  <c r="AN321" i="10"/>
  <c r="AT320" i="10"/>
  <c r="AQ320" i="10"/>
  <c r="AN320" i="10"/>
  <c r="AT319" i="10"/>
  <c r="AQ319" i="10"/>
  <c r="AN319" i="10"/>
  <c r="AT318" i="10"/>
  <c r="AQ318" i="10"/>
  <c r="AN318" i="10"/>
  <c r="AT317" i="10"/>
  <c r="AQ317" i="10"/>
  <c r="AN317" i="10"/>
  <c r="AT316" i="10"/>
  <c r="AQ316" i="10"/>
  <c r="AN316" i="10"/>
  <c r="AT315" i="10"/>
  <c r="AQ315" i="10"/>
  <c r="AN315" i="10"/>
  <c r="AT314" i="10"/>
  <c r="AQ314" i="10"/>
  <c r="AN314" i="10"/>
  <c r="AT313" i="10"/>
  <c r="AQ313" i="10"/>
  <c r="AN313" i="10"/>
  <c r="AT312" i="10"/>
  <c r="AQ312" i="10"/>
  <c r="AN312" i="10"/>
  <c r="AT311" i="10"/>
  <c r="AQ311" i="10"/>
  <c r="AN311" i="10"/>
  <c r="AT310" i="10"/>
  <c r="AQ310" i="10"/>
  <c r="AN310" i="10"/>
  <c r="AT309" i="10"/>
  <c r="AQ309" i="10"/>
  <c r="AN309" i="10"/>
  <c r="AT308" i="10"/>
  <c r="AQ308" i="10"/>
  <c r="AN308" i="10"/>
  <c r="AT307" i="10"/>
  <c r="AQ307" i="10"/>
  <c r="AN307" i="10"/>
  <c r="AT306" i="10"/>
  <c r="AQ306" i="10"/>
  <c r="AN306" i="10"/>
  <c r="AT305" i="10"/>
  <c r="AQ305" i="10"/>
  <c r="AN305" i="10"/>
  <c r="AT304" i="10"/>
  <c r="AQ304" i="10"/>
  <c r="AN304" i="10"/>
  <c r="AT303" i="10"/>
  <c r="AQ303" i="10"/>
  <c r="AN303" i="10"/>
  <c r="AT302" i="10"/>
  <c r="AQ302" i="10"/>
  <c r="AN302" i="10"/>
  <c r="AT301" i="10"/>
  <c r="AQ301" i="10"/>
  <c r="AN301" i="10"/>
  <c r="AT300" i="10"/>
  <c r="AQ300" i="10"/>
  <c r="AN300" i="10"/>
  <c r="AT299" i="10"/>
  <c r="AQ299" i="10"/>
  <c r="AN299" i="10"/>
  <c r="AT298" i="10"/>
  <c r="AQ298" i="10"/>
  <c r="AN298" i="10"/>
  <c r="AT297" i="10"/>
  <c r="AQ297" i="10"/>
  <c r="AN297" i="10"/>
  <c r="AT296" i="10"/>
  <c r="AQ296" i="10"/>
  <c r="AN296" i="10"/>
  <c r="AT295" i="10"/>
  <c r="AQ295" i="10"/>
  <c r="AN295" i="10"/>
  <c r="AT294" i="10"/>
  <c r="AQ294" i="10"/>
  <c r="AN294" i="10"/>
  <c r="AT293" i="10"/>
  <c r="AQ293" i="10"/>
  <c r="AN293" i="10"/>
  <c r="AT292" i="10"/>
  <c r="AQ292" i="10"/>
  <c r="AN292" i="10"/>
  <c r="AT291" i="10"/>
  <c r="AQ291" i="10"/>
  <c r="AN291" i="10"/>
  <c r="AT290" i="10"/>
  <c r="AQ290" i="10"/>
  <c r="AN290" i="10"/>
  <c r="AT289" i="10"/>
  <c r="AQ289" i="10"/>
  <c r="AN289" i="10"/>
  <c r="AT288" i="10"/>
  <c r="AQ288" i="10"/>
  <c r="AN288" i="10"/>
  <c r="AT287" i="10"/>
  <c r="AQ287" i="10"/>
  <c r="AN287" i="10"/>
  <c r="AT286" i="10"/>
  <c r="AQ286" i="10"/>
  <c r="AN286" i="10"/>
  <c r="AT285" i="10"/>
  <c r="AQ285" i="10"/>
  <c r="AN285" i="10"/>
  <c r="AT284" i="10"/>
  <c r="AQ284" i="10"/>
  <c r="AN284" i="10"/>
  <c r="AT283" i="10"/>
  <c r="AQ283" i="10"/>
  <c r="AN283" i="10"/>
  <c r="AT282" i="10"/>
  <c r="AQ282" i="10"/>
  <c r="AN282" i="10"/>
  <c r="AT281" i="10"/>
  <c r="AQ281" i="10"/>
  <c r="AN281" i="10"/>
  <c r="AT280" i="10"/>
  <c r="AQ280" i="10"/>
  <c r="AN280" i="10"/>
  <c r="AT279" i="10"/>
  <c r="AQ279" i="10"/>
  <c r="AN279" i="10"/>
  <c r="AT278" i="10"/>
  <c r="AQ278" i="10"/>
  <c r="AN278" i="10"/>
  <c r="AT277" i="10"/>
  <c r="AQ277" i="10"/>
  <c r="AN277" i="10"/>
  <c r="AT276" i="10"/>
  <c r="AQ276" i="10"/>
  <c r="AN276" i="10"/>
  <c r="AT275" i="10"/>
  <c r="AQ275" i="10"/>
  <c r="AN275" i="10"/>
  <c r="AT274" i="10"/>
  <c r="AQ274" i="10"/>
  <c r="AN274" i="10"/>
  <c r="AT273" i="10"/>
  <c r="AQ273" i="10"/>
  <c r="AN273" i="10"/>
  <c r="AT272" i="10"/>
  <c r="AQ272" i="10"/>
  <c r="AN272" i="10"/>
  <c r="AT271" i="10"/>
  <c r="AQ271" i="10"/>
  <c r="AN271" i="10"/>
  <c r="AT270" i="10"/>
  <c r="AQ270" i="10"/>
  <c r="AN270" i="10"/>
  <c r="AT269" i="10"/>
  <c r="AQ269" i="10"/>
  <c r="AN269" i="10"/>
  <c r="AT268" i="10"/>
  <c r="AQ268" i="10"/>
  <c r="AN268" i="10"/>
  <c r="AT267" i="10"/>
  <c r="AQ267" i="10"/>
  <c r="AN267" i="10"/>
  <c r="AT266" i="10"/>
  <c r="AQ266" i="10"/>
  <c r="AN266" i="10"/>
  <c r="AT265" i="10"/>
  <c r="AQ265" i="10"/>
  <c r="AN265" i="10"/>
  <c r="AT264" i="10"/>
  <c r="AQ264" i="10"/>
  <c r="AN264" i="10"/>
  <c r="AT263" i="10"/>
  <c r="AQ263" i="10"/>
  <c r="AN263" i="10"/>
  <c r="AT262" i="10"/>
  <c r="AQ262" i="10"/>
  <c r="AN262" i="10"/>
  <c r="AT261" i="10"/>
  <c r="AQ261" i="10"/>
  <c r="AN261" i="10"/>
  <c r="AT260" i="10"/>
  <c r="AQ260" i="10"/>
  <c r="AN260" i="10"/>
  <c r="AT259" i="10"/>
  <c r="AQ259" i="10"/>
  <c r="AN259" i="10"/>
  <c r="AT258" i="10"/>
  <c r="AQ258" i="10"/>
  <c r="AN258" i="10"/>
  <c r="AT257" i="10"/>
  <c r="AQ257" i="10"/>
  <c r="AN257" i="10"/>
  <c r="AT256" i="10"/>
  <c r="AQ256" i="10"/>
  <c r="AN256" i="10"/>
  <c r="AT255" i="10"/>
  <c r="AQ255" i="10"/>
  <c r="AN255" i="10"/>
  <c r="AT254" i="10"/>
  <c r="AQ254" i="10"/>
  <c r="AN254" i="10"/>
  <c r="AT253" i="10"/>
  <c r="AQ253" i="10"/>
  <c r="AN253" i="10"/>
  <c r="AT252" i="10"/>
  <c r="AQ252" i="10"/>
  <c r="AN252" i="10"/>
  <c r="AT251" i="10"/>
  <c r="AQ251" i="10"/>
  <c r="AN251" i="10"/>
  <c r="AT250" i="10"/>
  <c r="AQ250" i="10"/>
  <c r="AN250" i="10"/>
  <c r="AT249" i="10"/>
  <c r="AQ249" i="10"/>
  <c r="AN249" i="10"/>
  <c r="AT248" i="10"/>
  <c r="AQ248" i="10"/>
  <c r="AN248" i="10"/>
  <c r="AT247" i="10"/>
  <c r="AQ247" i="10"/>
  <c r="AN247" i="10"/>
  <c r="AT246" i="10"/>
  <c r="AQ246" i="10"/>
  <c r="AN246" i="10"/>
  <c r="AT245" i="10"/>
  <c r="AQ245" i="10"/>
  <c r="AN245" i="10"/>
  <c r="AT244" i="10"/>
  <c r="AQ244" i="10"/>
  <c r="AN244" i="10"/>
  <c r="AT243" i="10"/>
  <c r="AQ243" i="10"/>
  <c r="AN243" i="10"/>
  <c r="AT242" i="10"/>
  <c r="AQ242" i="10"/>
  <c r="AN242" i="10"/>
  <c r="AT241" i="10"/>
  <c r="AQ241" i="10"/>
  <c r="AN241" i="10"/>
  <c r="AT240" i="10"/>
  <c r="AQ240" i="10"/>
  <c r="AN240" i="10"/>
  <c r="AT239" i="10"/>
  <c r="AQ239" i="10"/>
  <c r="AN239" i="10"/>
  <c r="AT238" i="10"/>
  <c r="AQ238" i="10"/>
  <c r="AN238" i="10"/>
  <c r="AT237" i="10"/>
  <c r="AQ237" i="10"/>
  <c r="AN237" i="10"/>
  <c r="AT236" i="10"/>
  <c r="AQ236" i="10"/>
  <c r="AN236" i="10"/>
  <c r="AT235" i="10"/>
  <c r="AQ235" i="10"/>
  <c r="AN235" i="10"/>
  <c r="AT234" i="10"/>
  <c r="AQ234" i="10"/>
  <c r="AN234" i="10"/>
  <c r="AT233" i="10"/>
  <c r="AQ233" i="10"/>
  <c r="AN233" i="10"/>
  <c r="AT232" i="10"/>
  <c r="AQ232" i="10"/>
  <c r="AN232" i="10"/>
  <c r="AT231" i="10"/>
  <c r="AQ231" i="10"/>
  <c r="AN231" i="10"/>
  <c r="AT230" i="10"/>
  <c r="AQ230" i="10"/>
  <c r="AN230" i="10"/>
  <c r="AT229" i="10"/>
  <c r="AQ229" i="10"/>
  <c r="AN229" i="10"/>
  <c r="AT228" i="10"/>
  <c r="AQ228" i="10"/>
  <c r="AN228" i="10"/>
  <c r="AT227" i="10"/>
  <c r="AQ227" i="10"/>
  <c r="AN227" i="10"/>
  <c r="AT226" i="10"/>
  <c r="AQ226" i="10"/>
  <c r="AN226" i="10"/>
  <c r="AT225" i="10"/>
  <c r="AQ225" i="10"/>
  <c r="AN225" i="10"/>
  <c r="AT224" i="10"/>
  <c r="AQ224" i="10"/>
  <c r="AN224" i="10"/>
  <c r="AT223" i="10"/>
  <c r="AQ223" i="10"/>
  <c r="AN223" i="10"/>
  <c r="AT222" i="10"/>
  <c r="AQ222" i="10"/>
  <c r="AN222" i="10"/>
  <c r="AT221" i="10"/>
  <c r="AQ221" i="10"/>
  <c r="AN221" i="10"/>
  <c r="AT220" i="10"/>
  <c r="AQ220" i="10"/>
  <c r="AN220" i="10"/>
  <c r="AT219" i="10"/>
  <c r="AQ219" i="10"/>
  <c r="AN219" i="10"/>
  <c r="AT218" i="10"/>
  <c r="AQ218" i="10"/>
  <c r="AN218" i="10"/>
  <c r="AT217" i="10"/>
  <c r="AQ217" i="10"/>
  <c r="AN217" i="10"/>
  <c r="AT216" i="10"/>
  <c r="AQ216" i="10"/>
  <c r="AN216" i="10"/>
  <c r="AT215" i="10"/>
  <c r="AQ215" i="10"/>
  <c r="AN215" i="10"/>
  <c r="AT214" i="10"/>
  <c r="AQ214" i="10"/>
  <c r="AN214" i="10"/>
  <c r="AT213" i="10"/>
  <c r="AQ213" i="10"/>
  <c r="AN213" i="10"/>
  <c r="AT212" i="10"/>
  <c r="AQ212" i="10"/>
  <c r="AN212" i="10"/>
  <c r="AT211" i="10"/>
  <c r="AQ211" i="10"/>
  <c r="AN211" i="10"/>
  <c r="AT210" i="10"/>
  <c r="AQ210" i="10"/>
  <c r="AN210" i="10"/>
  <c r="AT209" i="10"/>
  <c r="AQ209" i="10"/>
  <c r="AN209" i="10"/>
  <c r="AT208" i="10"/>
  <c r="AQ208" i="10"/>
  <c r="AN208" i="10"/>
  <c r="AT207" i="10"/>
  <c r="AQ207" i="10"/>
  <c r="AN207" i="10"/>
  <c r="AT206" i="10"/>
  <c r="AQ206" i="10"/>
  <c r="AN206" i="10"/>
  <c r="AT205" i="10"/>
  <c r="AQ205" i="10"/>
  <c r="AN205" i="10"/>
  <c r="AT204" i="10"/>
  <c r="AQ204" i="10"/>
  <c r="AN204" i="10"/>
  <c r="AT203" i="10"/>
  <c r="AQ203" i="10"/>
  <c r="AN203" i="10"/>
  <c r="AT202" i="10"/>
  <c r="AQ202" i="10"/>
  <c r="AN202" i="10"/>
  <c r="AT201" i="10"/>
  <c r="AQ201" i="10"/>
  <c r="AN201" i="10"/>
  <c r="AT200" i="10"/>
  <c r="AQ200" i="10"/>
  <c r="AN200" i="10"/>
  <c r="AT199" i="10"/>
  <c r="AQ199" i="10"/>
  <c r="AN199" i="10"/>
  <c r="AT198" i="10"/>
  <c r="AQ198" i="10"/>
  <c r="AN198" i="10"/>
  <c r="AT197" i="10"/>
  <c r="AQ197" i="10"/>
  <c r="AN197" i="10"/>
  <c r="AT196" i="10"/>
  <c r="AQ196" i="10"/>
  <c r="AN196" i="10"/>
  <c r="AT195" i="10"/>
  <c r="AQ195" i="10"/>
  <c r="AN195" i="10"/>
  <c r="AT194" i="10"/>
  <c r="AQ194" i="10"/>
  <c r="AN194" i="10"/>
  <c r="AT193" i="10"/>
  <c r="AQ193" i="10"/>
  <c r="AN193" i="10"/>
  <c r="AT192" i="10"/>
  <c r="AQ192" i="10"/>
  <c r="AN192" i="10"/>
  <c r="AT191" i="10"/>
  <c r="AQ191" i="10"/>
  <c r="AN191" i="10"/>
  <c r="AT190" i="10"/>
  <c r="AQ190" i="10"/>
  <c r="AN190" i="10"/>
  <c r="AT189" i="10"/>
  <c r="AQ189" i="10"/>
  <c r="AN189" i="10"/>
  <c r="AT188" i="10"/>
  <c r="AQ188" i="10"/>
  <c r="AN188" i="10"/>
  <c r="AT187" i="10"/>
  <c r="AQ187" i="10"/>
  <c r="AN187" i="10"/>
  <c r="AT186" i="10"/>
  <c r="AQ186" i="10"/>
  <c r="AN186" i="10"/>
  <c r="AT185" i="10"/>
  <c r="AQ185" i="10"/>
  <c r="AN185" i="10"/>
  <c r="AT184" i="10"/>
  <c r="AQ184" i="10"/>
  <c r="AN184" i="10"/>
  <c r="AT183" i="10"/>
  <c r="AQ183" i="10"/>
  <c r="AN183" i="10"/>
  <c r="AT182" i="10"/>
  <c r="AQ182" i="10"/>
  <c r="AN182" i="10"/>
  <c r="AT181" i="10"/>
  <c r="AQ181" i="10"/>
  <c r="AN181" i="10"/>
  <c r="AT180" i="10"/>
  <c r="AQ180" i="10"/>
  <c r="AN180" i="10"/>
  <c r="AT179" i="10"/>
  <c r="AQ179" i="10"/>
  <c r="AN179" i="10"/>
  <c r="AT178" i="10"/>
  <c r="AQ178" i="10"/>
  <c r="AN178" i="10"/>
  <c r="AT177" i="10"/>
  <c r="AQ177" i="10"/>
  <c r="AN177" i="10"/>
  <c r="AT176" i="10"/>
  <c r="AQ176" i="10"/>
  <c r="AN176" i="10"/>
  <c r="AT175" i="10"/>
  <c r="AQ175" i="10"/>
  <c r="AN175" i="10"/>
  <c r="AT174" i="10"/>
  <c r="AQ174" i="10"/>
  <c r="AN174" i="10"/>
  <c r="AT173" i="10"/>
  <c r="AQ173" i="10"/>
  <c r="AN173" i="10"/>
  <c r="AT172" i="10"/>
  <c r="AQ172" i="10"/>
  <c r="AN172" i="10"/>
  <c r="AT171" i="10"/>
  <c r="AQ171" i="10"/>
  <c r="AN171" i="10"/>
  <c r="AT170" i="10"/>
  <c r="AQ170" i="10"/>
  <c r="AN170" i="10"/>
  <c r="AT169" i="10"/>
  <c r="AQ169" i="10"/>
  <c r="AN169" i="10"/>
  <c r="AT168" i="10"/>
  <c r="AQ168" i="10"/>
  <c r="AN168" i="10"/>
  <c r="AT167" i="10"/>
  <c r="AQ167" i="10"/>
  <c r="AN167" i="10"/>
  <c r="AT166" i="10"/>
  <c r="AQ166" i="10"/>
  <c r="AN166" i="10"/>
  <c r="AT165" i="10"/>
  <c r="AQ165" i="10"/>
  <c r="AN165" i="10"/>
  <c r="AT164" i="10"/>
  <c r="AQ164" i="10"/>
  <c r="AN164" i="10"/>
  <c r="AT163" i="10"/>
  <c r="AQ163" i="10"/>
  <c r="AN163" i="10"/>
  <c r="AT162" i="10"/>
  <c r="AQ162" i="10"/>
  <c r="AN162" i="10"/>
  <c r="AT161" i="10"/>
  <c r="AQ161" i="10"/>
  <c r="AN161" i="10"/>
  <c r="AT160" i="10"/>
  <c r="AQ160" i="10"/>
  <c r="AN160" i="10"/>
  <c r="AT159" i="10"/>
  <c r="AQ159" i="10"/>
  <c r="AN159" i="10"/>
  <c r="AT158" i="10"/>
  <c r="AQ158" i="10"/>
  <c r="AN158" i="10"/>
  <c r="AT157" i="10"/>
  <c r="AQ157" i="10"/>
  <c r="AN157" i="10"/>
  <c r="AT156" i="10"/>
  <c r="AQ156" i="10"/>
  <c r="AN156" i="10"/>
  <c r="AT155" i="10"/>
  <c r="AQ155" i="10"/>
  <c r="AN155" i="10"/>
  <c r="AT154" i="10"/>
  <c r="AQ154" i="10"/>
  <c r="AN154" i="10"/>
  <c r="AT153" i="10"/>
  <c r="AQ153" i="10"/>
  <c r="AN153" i="10"/>
  <c r="AT152" i="10"/>
  <c r="AQ152" i="10"/>
  <c r="AN152" i="10"/>
  <c r="AT151" i="10"/>
  <c r="AQ151" i="10"/>
  <c r="AN151" i="10"/>
  <c r="AT150" i="10"/>
  <c r="AQ150" i="10"/>
  <c r="AN150" i="10"/>
  <c r="AT149" i="10"/>
  <c r="AQ149" i="10"/>
  <c r="AN149" i="10"/>
  <c r="AT148" i="10"/>
  <c r="AQ148" i="10"/>
  <c r="AN148" i="10"/>
  <c r="AT147" i="10"/>
  <c r="AQ147" i="10"/>
  <c r="AN147" i="10"/>
  <c r="AT146" i="10"/>
  <c r="AQ146" i="10"/>
  <c r="AN146" i="10"/>
  <c r="AT145" i="10"/>
  <c r="AQ145" i="10"/>
  <c r="AN145" i="10"/>
  <c r="AT144" i="10"/>
  <c r="AQ144" i="10"/>
  <c r="AN144" i="10"/>
  <c r="AT143" i="10"/>
  <c r="AQ143" i="10"/>
  <c r="AN143" i="10"/>
  <c r="AT142" i="10"/>
  <c r="AQ142" i="10"/>
  <c r="AN142" i="10"/>
  <c r="AT141" i="10"/>
  <c r="AQ141" i="10"/>
  <c r="AN141" i="10"/>
  <c r="AT140" i="10"/>
  <c r="AQ140" i="10"/>
  <c r="AN140" i="10"/>
  <c r="AT139" i="10"/>
  <c r="AQ139" i="10"/>
  <c r="AN139" i="10"/>
  <c r="AT138" i="10"/>
  <c r="AQ138" i="10"/>
  <c r="AN138" i="10"/>
  <c r="AT137" i="10"/>
  <c r="AQ137" i="10"/>
  <c r="AN137" i="10"/>
  <c r="AT136" i="10"/>
  <c r="AQ136" i="10"/>
  <c r="AN136" i="10"/>
  <c r="AT135" i="10"/>
  <c r="AQ135" i="10"/>
  <c r="AN135" i="10"/>
  <c r="AT134" i="10"/>
  <c r="AQ134" i="10"/>
  <c r="AN134" i="10"/>
  <c r="AT133" i="10"/>
  <c r="AQ133" i="10"/>
  <c r="AN133" i="10"/>
  <c r="AT132" i="10"/>
  <c r="AQ132" i="10"/>
  <c r="AN132" i="10"/>
  <c r="AT131" i="10"/>
  <c r="AQ131" i="10"/>
  <c r="AN131" i="10"/>
  <c r="AT130" i="10"/>
  <c r="AQ130" i="10"/>
  <c r="AN130" i="10"/>
  <c r="AT129" i="10"/>
  <c r="AQ129" i="10"/>
  <c r="AN129" i="10"/>
  <c r="AT128" i="10"/>
  <c r="AQ128" i="10"/>
  <c r="AN128" i="10"/>
  <c r="AT127" i="10"/>
  <c r="AQ127" i="10"/>
  <c r="AN127" i="10"/>
  <c r="AT126" i="10"/>
  <c r="AQ126" i="10"/>
  <c r="AN126" i="10"/>
  <c r="AT125" i="10"/>
  <c r="AQ125" i="10"/>
  <c r="AN125" i="10"/>
  <c r="AT124" i="10"/>
  <c r="AQ124" i="10"/>
  <c r="AN124" i="10"/>
  <c r="AT123" i="10"/>
  <c r="AQ123" i="10"/>
  <c r="AN123" i="10"/>
  <c r="AT122" i="10"/>
  <c r="AQ122" i="10"/>
  <c r="AN122" i="10"/>
  <c r="AT121" i="10"/>
  <c r="AQ121" i="10"/>
  <c r="AN121" i="10"/>
  <c r="AT120" i="10"/>
  <c r="AQ120" i="10"/>
  <c r="AN120" i="10"/>
  <c r="AT119" i="10"/>
  <c r="AQ119" i="10"/>
  <c r="AN119" i="10"/>
  <c r="AT118" i="10"/>
  <c r="AQ118" i="10"/>
  <c r="AN118" i="10"/>
  <c r="AT117" i="10"/>
  <c r="AQ117" i="10"/>
  <c r="AN117" i="10"/>
  <c r="AT116" i="10"/>
  <c r="AQ116" i="10"/>
  <c r="AN116" i="10"/>
  <c r="AT115" i="10"/>
  <c r="AQ115" i="10"/>
  <c r="AN115" i="10"/>
  <c r="AT114" i="10"/>
  <c r="AQ114" i="10"/>
  <c r="AN114" i="10"/>
  <c r="AT113" i="10"/>
  <c r="AQ113" i="10"/>
  <c r="AN113" i="10"/>
  <c r="AT112" i="10"/>
  <c r="AQ112" i="10"/>
  <c r="AN112" i="10"/>
  <c r="AT111" i="10"/>
  <c r="AQ111" i="10"/>
  <c r="AN111" i="10"/>
  <c r="AT110" i="10"/>
  <c r="AQ110" i="10"/>
  <c r="AN110" i="10"/>
  <c r="AT109" i="10"/>
  <c r="AQ109" i="10"/>
  <c r="AN109" i="10"/>
  <c r="AT108" i="10"/>
  <c r="AQ108" i="10"/>
  <c r="AN108" i="10"/>
  <c r="AT107" i="10"/>
  <c r="AQ107" i="10"/>
  <c r="AN107" i="10"/>
  <c r="AT106" i="10"/>
  <c r="AQ106" i="10"/>
  <c r="AN106" i="10"/>
  <c r="AT105" i="10"/>
  <c r="AQ105" i="10"/>
  <c r="AN105" i="10"/>
  <c r="AT104" i="10"/>
  <c r="AQ104" i="10"/>
  <c r="AN104" i="10"/>
  <c r="AT103" i="10"/>
  <c r="AQ103" i="10"/>
  <c r="AN103" i="10"/>
  <c r="AT102" i="10"/>
  <c r="AQ102" i="10"/>
  <c r="AN102" i="10"/>
  <c r="AT101" i="10"/>
  <c r="AQ101" i="10"/>
  <c r="AN101" i="10"/>
  <c r="AT100" i="10"/>
  <c r="AQ100" i="10"/>
  <c r="AN100" i="10"/>
  <c r="AT99" i="10"/>
  <c r="AQ99" i="10"/>
  <c r="AN99" i="10"/>
  <c r="AT98" i="10"/>
  <c r="AQ98" i="10"/>
  <c r="AN98" i="10"/>
  <c r="AT97" i="10"/>
  <c r="AQ97" i="10"/>
  <c r="AN97" i="10"/>
  <c r="AT96" i="10"/>
  <c r="AQ96" i="10"/>
  <c r="AN96" i="10"/>
  <c r="AT95" i="10"/>
  <c r="AQ95" i="10"/>
  <c r="AN95" i="10"/>
  <c r="AT94" i="10"/>
  <c r="AQ94" i="10"/>
  <c r="AN94" i="10"/>
  <c r="AT93" i="10"/>
  <c r="AQ93" i="10"/>
  <c r="AN93" i="10"/>
  <c r="AT92" i="10"/>
  <c r="AQ92" i="10"/>
  <c r="AN92" i="10"/>
  <c r="AT91" i="10"/>
  <c r="AQ91" i="10"/>
  <c r="AN91" i="10"/>
  <c r="AT90" i="10"/>
  <c r="AQ90" i="10"/>
  <c r="AN90" i="10"/>
  <c r="AT89" i="10"/>
  <c r="AQ89" i="10"/>
  <c r="AN89" i="10"/>
  <c r="AT88" i="10"/>
  <c r="AQ88" i="10"/>
  <c r="AN88" i="10"/>
  <c r="AT87" i="10"/>
  <c r="AQ87" i="10"/>
  <c r="AN87" i="10"/>
  <c r="AT86" i="10"/>
  <c r="AQ86" i="10"/>
  <c r="AN86" i="10"/>
  <c r="AT85" i="10"/>
  <c r="AQ85" i="10"/>
  <c r="AN85" i="10"/>
  <c r="AT84" i="10"/>
  <c r="AQ84" i="10"/>
  <c r="AN84" i="10"/>
  <c r="AT83" i="10"/>
  <c r="AQ83" i="10"/>
  <c r="AN83" i="10"/>
  <c r="AT82" i="10"/>
  <c r="AQ82" i="10"/>
  <c r="AN82" i="10"/>
  <c r="AT81" i="10"/>
  <c r="AQ81" i="10"/>
  <c r="AN81" i="10"/>
  <c r="AT80" i="10"/>
  <c r="AQ80" i="10"/>
  <c r="AN80" i="10"/>
  <c r="AT79" i="10"/>
  <c r="AQ79" i="10"/>
  <c r="AN79" i="10"/>
  <c r="AT78" i="10"/>
  <c r="AQ78" i="10"/>
  <c r="AN78" i="10"/>
  <c r="AT77" i="10"/>
  <c r="AQ77" i="10"/>
  <c r="AN77" i="10"/>
  <c r="AT76" i="10"/>
  <c r="AQ76" i="10"/>
  <c r="AN76" i="10"/>
  <c r="AT75" i="10"/>
  <c r="AQ75" i="10"/>
  <c r="AN75" i="10"/>
  <c r="AT74" i="10"/>
  <c r="AQ74" i="10"/>
  <c r="AN74" i="10"/>
  <c r="AT73" i="10"/>
  <c r="AQ73" i="10"/>
  <c r="AN73" i="10"/>
  <c r="AT72" i="10"/>
  <c r="AQ72" i="10"/>
  <c r="AN72" i="10"/>
  <c r="AT71" i="10"/>
  <c r="AQ71" i="10"/>
  <c r="AN71" i="10"/>
  <c r="AT70" i="10"/>
  <c r="AQ70" i="10"/>
  <c r="AN70" i="10"/>
  <c r="AT69" i="10"/>
  <c r="AQ69" i="10"/>
  <c r="AN69" i="10"/>
  <c r="AT68" i="10"/>
  <c r="AQ68" i="10"/>
  <c r="AN68" i="10"/>
  <c r="AT67" i="10"/>
  <c r="AQ67" i="10"/>
  <c r="AN67" i="10"/>
  <c r="AT66" i="10"/>
  <c r="AQ66" i="10"/>
  <c r="AN66" i="10"/>
  <c r="AT65" i="10"/>
  <c r="AQ65" i="10"/>
  <c r="AN65" i="10"/>
  <c r="AT64" i="10"/>
  <c r="AQ64" i="10"/>
  <c r="AN64" i="10"/>
  <c r="AT63" i="10"/>
  <c r="AQ63" i="10"/>
  <c r="AN63" i="10"/>
  <c r="AT62" i="10"/>
  <c r="AQ62" i="10"/>
  <c r="AN62" i="10"/>
  <c r="AT61" i="10"/>
  <c r="AQ61" i="10"/>
  <c r="AN61" i="10"/>
  <c r="AT60" i="10"/>
  <c r="AQ60" i="10"/>
  <c r="AN60" i="10"/>
  <c r="AT59" i="10"/>
  <c r="AQ59" i="10"/>
  <c r="AN59" i="10"/>
  <c r="AT58" i="10"/>
  <c r="AQ58" i="10"/>
  <c r="AN58" i="10"/>
  <c r="AT57" i="10"/>
  <c r="AQ57" i="10"/>
  <c r="AN57" i="10"/>
  <c r="AT56" i="10"/>
  <c r="AQ56" i="10"/>
  <c r="AN56" i="10"/>
  <c r="AT55" i="10"/>
  <c r="AQ55" i="10"/>
  <c r="AN55" i="10"/>
  <c r="AT54" i="10"/>
  <c r="AQ54" i="10"/>
  <c r="AN54" i="10"/>
  <c r="AT53" i="10"/>
  <c r="AQ53" i="10"/>
  <c r="AN53" i="10"/>
  <c r="AT52" i="10"/>
  <c r="AQ52" i="10"/>
  <c r="AN52" i="10"/>
  <c r="AT51" i="10"/>
  <c r="AQ51" i="10"/>
  <c r="AN51" i="10"/>
  <c r="AT50" i="10"/>
  <c r="AQ50" i="10"/>
  <c r="AN50" i="10"/>
  <c r="AT49" i="10"/>
  <c r="AQ49" i="10"/>
  <c r="AN49" i="10"/>
  <c r="AT48" i="10"/>
  <c r="AQ48" i="10"/>
  <c r="AN48" i="10"/>
  <c r="AT47" i="10"/>
  <c r="AQ47" i="10"/>
  <c r="AN47" i="10"/>
  <c r="AT46" i="10"/>
  <c r="AQ46" i="10"/>
  <c r="AN46" i="10"/>
  <c r="AT45" i="10"/>
  <c r="AQ45" i="10"/>
  <c r="AN45" i="10"/>
  <c r="AT44" i="10"/>
  <c r="AQ44" i="10"/>
  <c r="AN44" i="10"/>
  <c r="AT43" i="10"/>
  <c r="AQ43" i="10"/>
  <c r="AN43" i="10"/>
  <c r="AT42" i="10"/>
  <c r="AQ42" i="10"/>
  <c r="AN42" i="10"/>
  <c r="AT41" i="10"/>
  <c r="AQ41" i="10"/>
  <c r="AN41" i="10"/>
  <c r="AT40" i="10"/>
  <c r="AQ40" i="10"/>
  <c r="AN40" i="10"/>
  <c r="AT39" i="10"/>
  <c r="AQ39" i="10"/>
  <c r="AN39" i="10"/>
  <c r="AT38" i="10"/>
  <c r="AQ38" i="10"/>
  <c r="AN38" i="10"/>
  <c r="AT37" i="10"/>
  <c r="AQ37" i="10"/>
  <c r="AN37" i="10"/>
  <c r="AT36" i="10"/>
  <c r="AQ36" i="10"/>
  <c r="AN36" i="10"/>
  <c r="AT35" i="10"/>
  <c r="AQ35" i="10"/>
  <c r="AN35" i="10"/>
  <c r="AT34" i="10"/>
  <c r="AQ34" i="10"/>
  <c r="AN34" i="10"/>
  <c r="AT33" i="10"/>
  <c r="AQ33" i="10"/>
  <c r="AN33" i="10"/>
  <c r="AT32" i="10"/>
  <c r="AQ32" i="10"/>
  <c r="AN32" i="10"/>
  <c r="AT31" i="10"/>
  <c r="AQ31" i="10"/>
  <c r="AN31" i="10"/>
  <c r="AT30" i="10"/>
  <c r="AQ30" i="10"/>
  <c r="AN30" i="10"/>
  <c r="AT29" i="10"/>
  <c r="AQ29" i="10"/>
  <c r="AN29" i="10"/>
  <c r="AT28" i="10"/>
  <c r="AQ28" i="10"/>
  <c r="AN28" i="10"/>
  <c r="AT27" i="10"/>
  <c r="AQ27" i="10"/>
  <c r="AN27" i="10"/>
  <c r="AT26" i="10"/>
  <c r="AQ26" i="10"/>
  <c r="AN26" i="10"/>
  <c r="AT25" i="10"/>
  <c r="AQ25" i="10"/>
  <c r="AN25" i="10"/>
  <c r="AT24" i="10"/>
  <c r="AQ24" i="10"/>
  <c r="AN24" i="10"/>
  <c r="AT23" i="10"/>
  <c r="AQ23" i="10"/>
  <c r="AN23" i="10"/>
  <c r="AT22" i="10"/>
  <c r="AQ22" i="10"/>
  <c r="AN22" i="10"/>
  <c r="AT21" i="10"/>
  <c r="AQ21" i="10"/>
  <c r="AN21" i="10"/>
  <c r="AT20" i="10"/>
  <c r="AQ20" i="10"/>
  <c r="AN20" i="10"/>
  <c r="AT19" i="10"/>
  <c r="AQ19" i="10"/>
  <c r="AN19" i="10"/>
  <c r="AT18" i="10"/>
  <c r="AQ18" i="10"/>
  <c r="AN18" i="10"/>
  <c r="AT17" i="10"/>
  <c r="AQ17" i="10"/>
  <c r="AN17" i="10"/>
  <c r="AT16" i="10"/>
  <c r="AQ16" i="10"/>
  <c r="AN16" i="10"/>
  <c r="AT15" i="10"/>
  <c r="AQ15" i="10"/>
  <c r="AN15" i="10"/>
  <c r="AT14" i="10"/>
  <c r="AQ14" i="10"/>
  <c r="AN14" i="10"/>
  <c r="AT13" i="10"/>
  <c r="AQ13" i="10"/>
  <c r="AN13" i="10"/>
  <c r="AT12" i="10"/>
  <c r="AQ12" i="10"/>
  <c r="AN12" i="10"/>
  <c r="AT11" i="10"/>
  <c r="AQ11" i="10"/>
  <c r="AN11" i="10"/>
  <c r="AT10" i="10"/>
  <c r="AQ10" i="10"/>
  <c r="AN10" i="10"/>
  <c r="AT9" i="10"/>
  <c r="AQ9" i="10"/>
  <c r="AN9" i="10"/>
  <c r="AT8" i="10"/>
  <c r="AQ8" i="10"/>
  <c r="AN8" i="10"/>
  <c r="AT7" i="10"/>
  <c r="AQ7" i="10"/>
  <c r="AN7" i="10"/>
  <c r="AT6" i="10"/>
  <c r="AQ6" i="10"/>
  <c r="AN6" i="10"/>
  <c r="AT5" i="10"/>
  <c r="AQ5" i="10"/>
  <c r="AN5" i="10"/>
  <c r="AT4" i="10"/>
  <c r="AQ4" i="10"/>
  <c r="AN4" i="10"/>
  <c r="AT3" i="10"/>
  <c r="AQ3" i="10"/>
  <c r="AN3" i="10"/>
  <c r="AW1" i="10"/>
  <c r="H358" i="10"/>
  <c r="E358" i="10"/>
  <c r="B358" i="10"/>
  <c r="H357" i="10"/>
  <c r="E357" i="10"/>
  <c r="B357" i="10"/>
  <c r="H356" i="10"/>
  <c r="E356" i="10"/>
  <c r="B356" i="10"/>
  <c r="H355" i="10"/>
  <c r="E355" i="10"/>
  <c r="B355" i="10"/>
  <c r="H354" i="10"/>
  <c r="E354" i="10"/>
  <c r="B354" i="10"/>
  <c r="H353" i="10"/>
  <c r="E353" i="10"/>
  <c r="B353" i="10"/>
  <c r="H352" i="10"/>
  <c r="E352" i="10"/>
  <c r="B352" i="10"/>
  <c r="H351" i="10"/>
  <c r="E351" i="10"/>
  <c r="B351" i="10"/>
  <c r="H350" i="10"/>
  <c r="E350" i="10"/>
  <c r="B350" i="10"/>
  <c r="H349" i="10"/>
  <c r="E349" i="10"/>
  <c r="B349" i="10"/>
  <c r="H348" i="10"/>
  <c r="E348" i="10"/>
  <c r="B348" i="10"/>
  <c r="H347" i="10"/>
  <c r="E347" i="10"/>
  <c r="B347" i="10"/>
  <c r="H346" i="10"/>
  <c r="E346" i="10"/>
  <c r="B346" i="10"/>
  <c r="H345" i="10"/>
  <c r="E345" i="10"/>
  <c r="B345" i="10"/>
  <c r="H344" i="10"/>
  <c r="E344" i="10"/>
  <c r="B344" i="10"/>
  <c r="H343" i="10"/>
  <c r="E343" i="10"/>
  <c r="B343" i="10"/>
  <c r="H342" i="10"/>
  <c r="E342" i="10"/>
  <c r="B342" i="10"/>
  <c r="H341" i="10"/>
  <c r="E341" i="10"/>
  <c r="B341" i="10"/>
  <c r="H340" i="10"/>
  <c r="E340" i="10"/>
  <c r="B340" i="10"/>
  <c r="H339" i="10"/>
  <c r="E339" i="10"/>
  <c r="B339" i="10"/>
  <c r="H338" i="10"/>
  <c r="E338" i="10"/>
  <c r="B338" i="10"/>
  <c r="H337" i="10"/>
  <c r="E337" i="10"/>
  <c r="B337" i="10"/>
  <c r="H336" i="10"/>
  <c r="E336" i="10"/>
  <c r="B336" i="10"/>
  <c r="H335" i="10"/>
  <c r="E335" i="10"/>
  <c r="B335" i="10"/>
  <c r="H334" i="10"/>
  <c r="E334" i="10"/>
  <c r="B334" i="10"/>
  <c r="H333" i="10"/>
  <c r="E333" i="10"/>
  <c r="B333" i="10"/>
  <c r="H332" i="10"/>
  <c r="E332" i="10"/>
  <c r="B332" i="10"/>
  <c r="H331" i="10"/>
  <c r="E331" i="10"/>
  <c r="B331" i="10"/>
  <c r="H330" i="10"/>
  <c r="E330" i="10"/>
  <c r="B330" i="10"/>
  <c r="H329" i="10"/>
  <c r="E329" i="10"/>
  <c r="B329" i="10"/>
  <c r="H328" i="10"/>
  <c r="E328" i="10"/>
  <c r="B328" i="10"/>
  <c r="H327" i="10"/>
  <c r="E327" i="10"/>
  <c r="B327" i="10"/>
  <c r="H326" i="10"/>
  <c r="E326" i="10"/>
  <c r="B326" i="10"/>
  <c r="H325" i="10"/>
  <c r="E325" i="10"/>
  <c r="B325" i="10"/>
  <c r="H324" i="10"/>
  <c r="E324" i="10"/>
  <c r="B324" i="10"/>
  <c r="H323" i="10"/>
  <c r="E323" i="10"/>
  <c r="B323" i="10"/>
  <c r="H322" i="10"/>
  <c r="E322" i="10"/>
  <c r="B322" i="10"/>
  <c r="H321" i="10"/>
  <c r="E321" i="10"/>
  <c r="B321" i="10"/>
  <c r="H320" i="10"/>
  <c r="E320" i="10"/>
  <c r="B320" i="10"/>
  <c r="H319" i="10"/>
  <c r="E319" i="10"/>
  <c r="B319" i="10"/>
  <c r="H318" i="10"/>
  <c r="E318" i="10"/>
  <c r="B318" i="10"/>
  <c r="H317" i="10"/>
  <c r="E317" i="10"/>
  <c r="B317" i="10"/>
  <c r="H316" i="10"/>
  <c r="E316" i="10"/>
  <c r="B316" i="10"/>
  <c r="H315" i="10"/>
  <c r="E315" i="10"/>
  <c r="B315" i="10"/>
  <c r="H314" i="10"/>
  <c r="E314" i="10"/>
  <c r="B314" i="10"/>
  <c r="H313" i="10"/>
  <c r="E313" i="10"/>
  <c r="B313" i="10"/>
  <c r="H312" i="10"/>
  <c r="E312" i="10"/>
  <c r="B312" i="10"/>
  <c r="H311" i="10"/>
  <c r="E311" i="10"/>
  <c r="B311" i="10"/>
  <c r="H310" i="10"/>
  <c r="E310" i="10"/>
  <c r="B310" i="10"/>
  <c r="H309" i="10"/>
  <c r="E309" i="10"/>
  <c r="B309" i="10"/>
  <c r="H308" i="10"/>
  <c r="E308" i="10"/>
  <c r="B308" i="10"/>
  <c r="H307" i="10"/>
  <c r="E307" i="10"/>
  <c r="B307" i="10"/>
  <c r="H306" i="10"/>
  <c r="E306" i="10"/>
  <c r="B306" i="10"/>
  <c r="H305" i="10"/>
  <c r="E305" i="10"/>
  <c r="B305" i="10"/>
  <c r="H304" i="10"/>
  <c r="E304" i="10"/>
  <c r="B304" i="10"/>
  <c r="H303" i="10"/>
  <c r="E303" i="10"/>
  <c r="B303" i="10"/>
  <c r="H302" i="10"/>
  <c r="E302" i="10"/>
  <c r="B302" i="10"/>
  <c r="H301" i="10"/>
  <c r="E301" i="10"/>
  <c r="B301" i="10"/>
  <c r="H300" i="10"/>
  <c r="E300" i="10"/>
  <c r="B300" i="10"/>
  <c r="H299" i="10"/>
  <c r="E299" i="10"/>
  <c r="B299" i="10"/>
  <c r="H298" i="10"/>
  <c r="E298" i="10"/>
  <c r="B298" i="10"/>
  <c r="H297" i="10"/>
  <c r="E297" i="10"/>
  <c r="B297" i="10"/>
  <c r="H296" i="10"/>
  <c r="E296" i="10"/>
  <c r="B296" i="10"/>
  <c r="H295" i="10"/>
  <c r="E295" i="10"/>
  <c r="B295" i="10"/>
  <c r="H294" i="10"/>
  <c r="E294" i="10"/>
  <c r="B294" i="10"/>
  <c r="H293" i="10"/>
  <c r="E293" i="10"/>
  <c r="B293" i="10"/>
  <c r="H292" i="10"/>
  <c r="E292" i="10"/>
  <c r="B292" i="10"/>
  <c r="H291" i="10"/>
  <c r="E291" i="10"/>
  <c r="B291" i="10"/>
  <c r="H290" i="10"/>
  <c r="E290" i="10"/>
  <c r="B290" i="10"/>
  <c r="H289" i="10"/>
  <c r="E289" i="10"/>
  <c r="B289" i="10"/>
  <c r="H288" i="10"/>
  <c r="E288" i="10"/>
  <c r="B288" i="10"/>
  <c r="H287" i="10"/>
  <c r="E287" i="10"/>
  <c r="B287" i="10"/>
  <c r="H286" i="10"/>
  <c r="E286" i="10"/>
  <c r="B286" i="10"/>
  <c r="H285" i="10"/>
  <c r="E285" i="10"/>
  <c r="B285" i="10"/>
  <c r="H284" i="10"/>
  <c r="E284" i="10"/>
  <c r="B284" i="10"/>
  <c r="H283" i="10"/>
  <c r="E283" i="10"/>
  <c r="B283" i="10"/>
  <c r="H282" i="10"/>
  <c r="E282" i="10"/>
  <c r="B282" i="10"/>
  <c r="H281" i="10"/>
  <c r="E281" i="10"/>
  <c r="B281" i="10"/>
  <c r="H280" i="10"/>
  <c r="E280" i="10"/>
  <c r="B280" i="10"/>
  <c r="H279" i="10"/>
  <c r="E279" i="10"/>
  <c r="B279" i="10"/>
  <c r="H278" i="10"/>
  <c r="E278" i="10"/>
  <c r="B278" i="10"/>
  <c r="H277" i="10"/>
  <c r="E277" i="10"/>
  <c r="B277" i="10"/>
  <c r="H276" i="10"/>
  <c r="E276" i="10"/>
  <c r="B276" i="10"/>
  <c r="H275" i="10"/>
  <c r="E275" i="10"/>
  <c r="B275" i="10"/>
  <c r="H274" i="10"/>
  <c r="E274" i="10"/>
  <c r="B274" i="10"/>
  <c r="H273" i="10"/>
  <c r="E273" i="10"/>
  <c r="B273" i="10"/>
  <c r="H272" i="10"/>
  <c r="E272" i="10"/>
  <c r="B272" i="10"/>
  <c r="H271" i="10"/>
  <c r="E271" i="10"/>
  <c r="B271" i="10"/>
  <c r="H270" i="10"/>
  <c r="E270" i="10"/>
  <c r="B270" i="10"/>
  <c r="H269" i="10"/>
  <c r="E269" i="10"/>
  <c r="B269" i="10"/>
  <c r="H268" i="10"/>
  <c r="E268" i="10"/>
  <c r="B268" i="10"/>
  <c r="H267" i="10"/>
  <c r="E267" i="10"/>
  <c r="B267" i="10"/>
  <c r="H266" i="10"/>
  <c r="E266" i="10"/>
  <c r="B266" i="10"/>
  <c r="H265" i="10"/>
  <c r="E265" i="10"/>
  <c r="B265" i="10"/>
  <c r="H264" i="10"/>
  <c r="E264" i="10"/>
  <c r="B264" i="10"/>
  <c r="H263" i="10"/>
  <c r="E263" i="10"/>
  <c r="B263" i="10"/>
  <c r="H262" i="10"/>
  <c r="E262" i="10"/>
  <c r="B262" i="10"/>
  <c r="H261" i="10"/>
  <c r="E261" i="10"/>
  <c r="B261" i="10"/>
  <c r="H260" i="10"/>
  <c r="E260" i="10"/>
  <c r="B260" i="10"/>
  <c r="H259" i="10"/>
  <c r="E259" i="10"/>
  <c r="B259" i="10"/>
  <c r="H258" i="10"/>
  <c r="E258" i="10"/>
  <c r="B258" i="10"/>
  <c r="H257" i="10"/>
  <c r="E257" i="10"/>
  <c r="B257" i="10"/>
  <c r="H256" i="10"/>
  <c r="E256" i="10"/>
  <c r="B256" i="10"/>
  <c r="H255" i="10"/>
  <c r="E255" i="10"/>
  <c r="B255" i="10"/>
  <c r="H254" i="10"/>
  <c r="E254" i="10"/>
  <c r="B254" i="10"/>
  <c r="H253" i="10"/>
  <c r="E253" i="10"/>
  <c r="B253" i="10"/>
  <c r="H252" i="10"/>
  <c r="E252" i="10"/>
  <c r="B252" i="10"/>
  <c r="H251" i="10"/>
  <c r="E251" i="10"/>
  <c r="B251" i="10"/>
  <c r="H250" i="10"/>
  <c r="E250" i="10"/>
  <c r="B250" i="10"/>
  <c r="H249" i="10"/>
  <c r="E249" i="10"/>
  <c r="B249" i="10"/>
  <c r="H248" i="10"/>
  <c r="E248" i="10"/>
  <c r="B248" i="10"/>
  <c r="H247" i="10"/>
  <c r="E247" i="10"/>
  <c r="B247" i="10"/>
  <c r="H246" i="10"/>
  <c r="E246" i="10"/>
  <c r="B246" i="10"/>
  <c r="H245" i="10"/>
  <c r="E245" i="10"/>
  <c r="B245" i="10"/>
  <c r="H244" i="10"/>
  <c r="E244" i="10"/>
  <c r="B244" i="10"/>
  <c r="H243" i="10"/>
  <c r="E243" i="10"/>
  <c r="B243" i="10"/>
  <c r="H242" i="10"/>
  <c r="E242" i="10"/>
  <c r="B242" i="10"/>
  <c r="H241" i="10"/>
  <c r="E241" i="10"/>
  <c r="B241" i="10"/>
  <c r="H240" i="10"/>
  <c r="E240" i="10"/>
  <c r="B240" i="10"/>
  <c r="H239" i="10"/>
  <c r="E239" i="10"/>
  <c r="B239" i="10"/>
  <c r="H238" i="10"/>
  <c r="E238" i="10"/>
  <c r="B238" i="10"/>
  <c r="H237" i="10"/>
  <c r="E237" i="10"/>
  <c r="B237" i="10"/>
  <c r="H236" i="10"/>
  <c r="E236" i="10"/>
  <c r="B236" i="10"/>
  <c r="H235" i="10"/>
  <c r="E235" i="10"/>
  <c r="B235" i="10"/>
  <c r="H234" i="10"/>
  <c r="E234" i="10"/>
  <c r="B234" i="10"/>
  <c r="H233" i="10"/>
  <c r="E233" i="10"/>
  <c r="B233" i="10"/>
  <c r="H232" i="10"/>
  <c r="E232" i="10"/>
  <c r="B232" i="10"/>
  <c r="H231" i="10"/>
  <c r="E231" i="10"/>
  <c r="B231" i="10"/>
  <c r="H230" i="10"/>
  <c r="E230" i="10"/>
  <c r="B230" i="10"/>
  <c r="H229" i="10"/>
  <c r="E229" i="10"/>
  <c r="B229" i="10"/>
  <c r="H228" i="10"/>
  <c r="E228" i="10"/>
  <c r="B228" i="10"/>
  <c r="H227" i="10"/>
  <c r="E227" i="10"/>
  <c r="B227" i="10"/>
  <c r="H226" i="10"/>
  <c r="E226" i="10"/>
  <c r="B226" i="10"/>
  <c r="H225" i="10"/>
  <c r="E225" i="10"/>
  <c r="B225" i="10"/>
  <c r="H224" i="10"/>
  <c r="E224" i="10"/>
  <c r="B224" i="10"/>
  <c r="H223" i="10"/>
  <c r="E223" i="10"/>
  <c r="B223" i="10"/>
  <c r="H222" i="10"/>
  <c r="E222" i="10"/>
  <c r="B222" i="10"/>
  <c r="H221" i="10"/>
  <c r="E221" i="10"/>
  <c r="B221" i="10"/>
  <c r="H220" i="10"/>
  <c r="E220" i="10"/>
  <c r="B220" i="10"/>
  <c r="H219" i="10"/>
  <c r="E219" i="10"/>
  <c r="B219" i="10"/>
  <c r="H218" i="10"/>
  <c r="E218" i="10"/>
  <c r="B218" i="10"/>
  <c r="H217" i="10"/>
  <c r="E217" i="10"/>
  <c r="B217" i="10"/>
  <c r="H216" i="10"/>
  <c r="E216" i="10"/>
  <c r="B216" i="10"/>
  <c r="H215" i="10"/>
  <c r="E215" i="10"/>
  <c r="B215" i="10"/>
  <c r="H214" i="10"/>
  <c r="E214" i="10"/>
  <c r="B214" i="10"/>
  <c r="H213" i="10"/>
  <c r="E213" i="10"/>
  <c r="B213" i="10"/>
  <c r="H212" i="10"/>
  <c r="E212" i="10"/>
  <c r="B212" i="10"/>
  <c r="H211" i="10"/>
  <c r="E211" i="10"/>
  <c r="B211" i="10"/>
  <c r="H210" i="10"/>
  <c r="E210" i="10"/>
  <c r="B210" i="10"/>
  <c r="H209" i="10"/>
  <c r="E209" i="10"/>
  <c r="B209" i="10"/>
  <c r="H208" i="10"/>
  <c r="E208" i="10"/>
  <c r="B208" i="10"/>
  <c r="H207" i="10"/>
  <c r="E207" i="10"/>
  <c r="B207" i="10"/>
  <c r="H206" i="10"/>
  <c r="E206" i="10"/>
  <c r="B206" i="10"/>
  <c r="H205" i="10"/>
  <c r="E205" i="10"/>
  <c r="B205" i="10"/>
  <c r="H204" i="10"/>
  <c r="E204" i="10"/>
  <c r="B204" i="10"/>
  <c r="H203" i="10"/>
  <c r="E203" i="10"/>
  <c r="B203" i="10"/>
  <c r="H202" i="10"/>
  <c r="E202" i="10"/>
  <c r="B202" i="10"/>
  <c r="H201" i="10"/>
  <c r="E201" i="10"/>
  <c r="B201" i="10"/>
  <c r="H200" i="10"/>
  <c r="E200" i="10"/>
  <c r="B200" i="10"/>
  <c r="H199" i="10"/>
  <c r="E199" i="10"/>
  <c r="B199" i="10"/>
  <c r="H198" i="10"/>
  <c r="E198" i="10"/>
  <c r="B198" i="10"/>
  <c r="H197" i="10"/>
  <c r="E197" i="10"/>
  <c r="B197" i="10"/>
  <c r="H196" i="10"/>
  <c r="E196" i="10"/>
  <c r="B196" i="10"/>
  <c r="H195" i="10"/>
  <c r="E195" i="10"/>
  <c r="B195" i="10"/>
  <c r="H194" i="10"/>
  <c r="E194" i="10"/>
  <c r="B194" i="10"/>
  <c r="H193" i="10"/>
  <c r="E193" i="10"/>
  <c r="B193" i="10"/>
  <c r="H192" i="10"/>
  <c r="E192" i="10"/>
  <c r="B192" i="10"/>
  <c r="H191" i="10"/>
  <c r="E191" i="10"/>
  <c r="B191" i="10"/>
  <c r="H190" i="10"/>
  <c r="E190" i="10"/>
  <c r="B190" i="10"/>
  <c r="H189" i="10"/>
  <c r="E189" i="10"/>
  <c r="B189" i="10"/>
  <c r="H188" i="10"/>
  <c r="E188" i="10"/>
  <c r="B188" i="10"/>
  <c r="H187" i="10"/>
  <c r="E187" i="10"/>
  <c r="B187" i="10"/>
  <c r="H186" i="10"/>
  <c r="E186" i="10"/>
  <c r="B186" i="10"/>
  <c r="H185" i="10"/>
  <c r="E185" i="10"/>
  <c r="B185" i="10"/>
  <c r="H184" i="10"/>
  <c r="E184" i="10"/>
  <c r="B184" i="10"/>
  <c r="H183" i="10"/>
  <c r="E183" i="10"/>
  <c r="B183" i="10"/>
  <c r="H182" i="10"/>
  <c r="E182" i="10"/>
  <c r="B182" i="10"/>
  <c r="H181" i="10"/>
  <c r="E181" i="10"/>
  <c r="B181" i="10"/>
  <c r="H180" i="10"/>
  <c r="E180" i="10"/>
  <c r="B180" i="10"/>
  <c r="H179" i="10"/>
  <c r="E179" i="10"/>
  <c r="B179" i="10"/>
  <c r="H178" i="10"/>
  <c r="E178" i="10"/>
  <c r="B178" i="10"/>
  <c r="H177" i="10"/>
  <c r="E177" i="10"/>
  <c r="B177" i="10"/>
  <c r="H176" i="10"/>
  <c r="E176" i="10"/>
  <c r="B176" i="10"/>
  <c r="H175" i="10"/>
  <c r="E175" i="10"/>
  <c r="B175" i="10"/>
  <c r="H174" i="10"/>
  <c r="E174" i="10"/>
  <c r="B174" i="10"/>
  <c r="H173" i="10"/>
  <c r="E173" i="10"/>
  <c r="B173" i="10"/>
  <c r="H172" i="10"/>
  <c r="E172" i="10"/>
  <c r="B172" i="10"/>
  <c r="H171" i="10"/>
  <c r="E171" i="10"/>
  <c r="B171" i="10"/>
  <c r="H170" i="10"/>
  <c r="E170" i="10"/>
  <c r="B170" i="10"/>
  <c r="H169" i="10"/>
  <c r="E169" i="10"/>
  <c r="B169" i="10"/>
  <c r="H168" i="10"/>
  <c r="E168" i="10"/>
  <c r="B168" i="10"/>
  <c r="H167" i="10"/>
  <c r="E167" i="10"/>
  <c r="B167" i="10"/>
  <c r="H166" i="10"/>
  <c r="E166" i="10"/>
  <c r="B166" i="10"/>
  <c r="H165" i="10"/>
  <c r="E165" i="10"/>
  <c r="B165" i="10"/>
  <c r="H164" i="10"/>
  <c r="E164" i="10"/>
  <c r="B164" i="10"/>
  <c r="H163" i="10"/>
  <c r="E163" i="10"/>
  <c r="B163" i="10"/>
  <c r="H162" i="10"/>
  <c r="E162" i="10"/>
  <c r="B162" i="10"/>
  <c r="H161" i="10"/>
  <c r="E161" i="10"/>
  <c r="B161" i="10"/>
  <c r="H160" i="10"/>
  <c r="E160" i="10"/>
  <c r="B160" i="10"/>
  <c r="H159" i="10"/>
  <c r="E159" i="10"/>
  <c r="B159" i="10"/>
  <c r="H158" i="10"/>
  <c r="E158" i="10"/>
  <c r="B158" i="10"/>
  <c r="H157" i="10"/>
  <c r="E157" i="10"/>
  <c r="B157" i="10"/>
  <c r="H156" i="10"/>
  <c r="E156" i="10"/>
  <c r="B156" i="10"/>
  <c r="H155" i="10"/>
  <c r="E155" i="10"/>
  <c r="B155" i="10"/>
  <c r="H154" i="10"/>
  <c r="E154" i="10"/>
  <c r="B154" i="10"/>
  <c r="H153" i="10"/>
  <c r="E153" i="10"/>
  <c r="B153" i="10"/>
  <c r="H152" i="10"/>
  <c r="E152" i="10"/>
  <c r="B152" i="10"/>
  <c r="H151" i="10"/>
  <c r="E151" i="10"/>
  <c r="B151" i="10"/>
  <c r="H150" i="10"/>
  <c r="E150" i="10"/>
  <c r="B150" i="10"/>
  <c r="H149" i="10"/>
  <c r="E149" i="10"/>
  <c r="B149" i="10"/>
  <c r="H148" i="10"/>
  <c r="E148" i="10"/>
  <c r="B148" i="10"/>
  <c r="H147" i="10"/>
  <c r="E147" i="10"/>
  <c r="B147" i="10"/>
  <c r="H146" i="10"/>
  <c r="E146" i="10"/>
  <c r="B146" i="10"/>
  <c r="H145" i="10"/>
  <c r="E145" i="10"/>
  <c r="B145" i="10"/>
  <c r="H144" i="10"/>
  <c r="E144" i="10"/>
  <c r="B144" i="10"/>
  <c r="H143" i="10"/>
  <c r="E143" i="10"/>
  <c r="B143" i="10"/>
  <c r="H142" i="10"/>
  <c r="E142" i="10"/>
  <c r="B142" i="10"/>
  <c r="H141" i="10"/>
  <c r="E141" i="10"/>
  <c r="B141" i="10"/>
  <c r="H140" i="10"/>
  <c r="E140" i="10"/>
  <c r="B140" i="10"/>
  <c r="H139" i="10"/>
  <c r="E139" i="10"/>
  <c r="B139" i="10"/>
  <c r="H138" i="10"/>
  <c r="E138" i="10"/>
  <c r="B138" i="10"/>
  <c r="H137" i="10"/>
  <c r="E137" i="10"/>
  <c r="B137" i="10"/>
  <c r="H136" i="10"/>
  <c r="E136" i="10"/>
  <c r="B136" i="10"/>
  <c r="H135" i="10"/>
  <c r="E135" i="10"/>
  <c r="B135" i="10"/>
  <c r="H134" i="10"/>
  <c r="E134" i="10"/>
  <c r="B134" i="10"/>
  <c r="H133" i="10"/>
  <c r="E133" i="10"/>
  <c r="B133" i="10"/>
  <c r="H132" i="10"/>
  <c r="E132" i="10"/>
  <c r="B132" i="10"/>
  <c r="H131" i="10"/>
  <c r="E131" i="10"/>
  <c r="B131" i="10"/>
  <c r="H130" i="10"/>
  <c r="E130" i="10"/>
  <c r="B130" i="10"/>
  <c r="H129" i="10"/>
  <c r="E129" i="10"/>
  <c r="B129" i="10"/>
  <c r="H128" i="10"/>
  <c r="E128" i="10"/>
  <c r="B128" i="10"/>
  <c r="H127" i="10"/>
  <c r="E127" i="10"/>
  <c r="B127" i="10"/>
  <c r="H126" i="10"/>
  <c r="E126" i="10"/>
  <c r="B126" i="10"/>
  <c r="H125" i="10"/>
  <c r="E125" i="10"/>
  <c r="B125" i="10"/>
  <c r="H124" i="10"/>
  <c r="E124" i="10"/>
  <c r="B124" i="10"/>
  <c r="H123" i="10"/>
  <c r="E123" i="10"/>
  <c r="B123" i="10"/>
  <c r="H122" i="10"/>
  <c r="E122" i="10"/>
  <c r="B122" i="10"/>
  <c r="H121" i="10"/>
  <c r="E121" i="10"/>
  <c r="B121" i="10"/>
  <c r="H120" i="10"/>
  <c r="E120" i="10"/>
  <c r="B120" i="10"/>
  <c r="H119" i="10"/>
  <c r="E119" i="10"/>
  <c r="B119" i="10"/>
  <c r="H118" i="10"/>
  <c r="E118" i="10"/>
  <c r="B118" i="10"/>
  <c r="H117" i="10"/>
  <c r="E117" i="10"/>
  <c r="B117" i="10"/>
  <c r="H116" i="10"/>
  <c r="E116" i="10"/>
  <c r="B116" i="10"/>
  <c r="H115" i="10"/>
  <c r="E115" i="10"/>
  <c r="B115" i="10"/>
  <c r="H114" i="10"/>
  <c r="E114" i="10"/>
  <c r="B114" i="10"/>
  <c r="H113" i="10"/>
  <c r="E113" i="10"/>
  <c r="B113" i="10"/>
  <c r="H112" i="10"/>
  <c r="E112" i="10"/>
  <c r="B112" i="10"/>
  <c r="H111" i="10"/>
  <c r="E111" i="10"/>
  <c r="B111" i="10"/>
  <c r="H110" i="10"/>
  <c r="E110" i="10"/>
  <c r="B110" i="10"/>
  <c r="H109" i="10"/>
  <c r="E109" i="10"/>
  <c r="B109" i="10"/>
  <c r="H108" i="10"/>
  <c r="E108" i="10"/>
  <c r="B108" i="10"/>
  <c r="H107" i="10"/>
  <c r="E107" i="10"/>
  <c r="B107" i="10"/>
  <c r="H106" i="10"/>
  <c r="E106" i="10"/>
  <c r="B106" i="10"/>
  <c r="H105" i="10"/>
  <c r="E105" i="10"/>
  <c r="B105" i="10"/>
  <c r="H104" i="10"/>
  <c r="E104" i="10"/>
  <c r="B104" i="10"/>
  <c r="H103" i="10"/>
  <c r="E103" i="10"/>
  <c r="B103" i="10"/>
  <c r="H102" i="10"/>
  <c r="E102" i="10"/>
  <c r="B102" i="10"/>
  <c r="H101" i="10"/>
  <c r="E101" i="10"/>
  <c r="B101" i="10"/>
  <c r="H100" i="10"/>
  <c r="E100" i="10"/>
  <c r="B100" i="10"/>
  <c r="H99" i="10"/>
  <c r="E99" i="10"/>
  <c r="B99" i="10"/>
  <c r="H98" i="10"/>
  <c r="E98" i="10"/>
  <c r="B98" i="10"/>
  <c r="H97" i="10"/>
  <c r="E97" i="10"/>
  <c r="B97" i="10"/>
  <c r="H96" i="10"/>
  <c r="E96" i="10"/>
  <c r="B96" i="10"/>
  <c r="H95" i="10"/>
  <c r="E95" i="10"/>
  <c r="B95" i="10"/>
  <c r="H94" i="10"/>
  <c r="E94" i="10"/>
  <c r="B94" i="10"/>
  <c r="H93" i="10"/>
  <c r="E93" i="10"/>
  <c r="B93" i="10"/>
  <c r="H92" i="10"/>
  <c r="E92" i="10"/>
  <c r="B92" i="10"/>
  <c r="H91" i="10"/>
  <c r="E91" i="10"/>
  <c r="B91" i="10"/>
  <c r="H90" i="10"/>
  <c r="E90" i="10"/>
  <c r="B90" i="10"/>
  <c r="H89" i="10"/>
  <c r="E89" i="10"/>
  <c r="B89" i="10"/>
  <c r="H88" i="10"/>
  <c r="E88" i="10"/>
  <c r="B88" i="10"/>
  <c r="H87" i="10"/>
  <c r="E87" i="10"/>
  <c r="B87" i="10"/>
  <c r="H86" i="10"/>
  <c r="E86" i="10"/>
  <c r="B86" i="10"/>
  <c r="H85" i="10"/>
  <c r="E85" i="10"/>
  <c r="B85" i="10"/>
  <c r="H84" i="10"/>
  <c r="E84" i="10"/>
  <c r="B84" i="10"/>
  <c r="H83" i="10"/>
  <c r="E83" i="10"/>
  <c r="B83" i="10"/>
  <c r="H82" i="10"/>
  <c r="E82" i="10"/>
  <c r="B82" i="10"/>
  <c r="H81" i="10"/>
  <c r="E81" i="10"/>
  <c r="B81" i="10"/>
  <c r="H80" i="10"/>
  <c r="E80" i="10"/>
  <c r="B80" i="10"/>
  <c r="H79" i="10"/>
  <c r="E79" i="10"/>
  <c r="B79" i="10"/>
  <c r="H78" i="10"/>
  <c r="E78" i="10"/>
  <c r="B78" i="10"/>
  <c r="H77" i="10"/>
  <c r="E77" i="10"/>
  <c r="B77" i="10"/>
  <c r="H76" i="10"/>
  <c r="E76" i="10"/>
  <c r="B76" i="10"/>
  <c r="H75" i="10"/>
  <c r="E75" i="10"/>
  <c r="B75" i="10"/>
  <c r="H74" i="10"/>
  <c r="E74" i="10"/>
  <c r="B74" i="10"/>
  <c r="H73" i="10"/>
  <c r="E73" i="10"/>
  <c r="B73" i="10"/>
  <c r="H72" i="10"/>
  <c r="E72" i="10"/>
  <c r="B72" i="10"/>
  <c r="H71" i="10"/>
  <c r="E71" i="10"/>
  <c r="B71" i="10"/>
  <c r="H70" i="10"/>
  <c r="E70" i="10"/>
  <c r="B70" i="10"/>
  <c r="H69" i="10"/>
  <c r="E69" i="10"/>
  <c r="B69" i="10"/>
  <c r="H68" i="10"/>
  <c r="E68" i="10"/>
  <c r="B68" i="10"/>
  <c r="H67" i="10"/>
  <c r="E67" i="10"/>
  <c r="B67" i="10"/>
  <c r="H66" i="10"/>
  <c r="E66" i="10"/>
  <c r="B66" i="10"/>
  <c r="H65" i="10"/>
  <c r="E65" i="10"/>
  <c r="B65" i="10"/>
  <c r="H64" i="10"/>
  <c r="E64" i="10"/>
  <c r="B64" i="10"/>
  <c r="H63" i="10"/>
  <c r="E63" i="10"/>
  <c r="B63" i="10"/>
  <c r="H62" i="10"/>
  <c r="E62" i="10"/>
  <c r="B62" i="10"/>
  <c r="H61" i="10"/>
  <c r="E61" i="10"/>
  <c r="B61" i="10"/>
  <c r="H60" i="10"/>
  <c r="E60" i="10"/>
  <c r="B60" i="10"/>
  <c r="H59" i="10"/>
  <c r="E59" i="10"/>
  <c r="B59" i="10"/>
  <c r="H58" i="10"/>
  <c r="E58" i="10"/>
  <c r="B58" i="10"/>
  <c r="H57" i="10"/>
  <c r="E57" i="10"/>
  <c r="B57" i="10"/>
  <c r="H56" i="10"/>
  <c r="E56" i="10"/>
  <c r="B56" i="10"/>
  <c r="H55" i="10"/>
  <c r="E55" i="10"/>
  <c r="B55" i="10"/>
  <c r="H54" i="10"/>
  <c r="E54" i="10"/>
  <c r="B54" i="10"/>
  <c r="H53" i="10"/>
  <c r="E53" i="10"/>
  <c r="B53" i="10"/>
  <c r="H52" i="10"/>
  <c r="E52" i="10"/>
  <c r="B52" i="10"/>
  <c r="H51" i="10"/>
  <c r="E51" i="10"/>
  <c r="B51" i="10"/>
  <c r="H50" i="10"/>
  <c r="E50" i="10"/>
  <c r="B50" i="10"/>
  <c r="H49" i="10"/>
  <c r="E49" i="10"/>
  <c r="B49" i="10"/>
  <c r="H48" i="10"/>
  <c r="E48" i="10"/>
  <c r="B48" i="10"/>
  <c r="H47" i="10"/>
  <c r="E47" i="10"/>
  <c r="B47" i="10"/>
  <c r="H46" i="10"/>
  <c r="E46" i="10"/>
  <c r="B46" i="10"/>
  <c r="H45" i="10"/>
  <c r="E45" i="10"/>
  <c r="B45" i="10"/>
  <c r="H44" i="10"/>
  <c r="E44" i="10"/>
  <c r="B44" i="10"/>
  <c r="H43" i="10"/>
  <c r="E43" i="10"/>
  <c r="B43" i="10"/>
  <c r="H42" i="10"/>
  <c r="E42" i="10"/>
  <c r="B42" i="10"/>
  <c r="H41" i="10"/>
  <c r="E41" i="10"/>
  <c r="B41" i="10"/>
  <c r="H40" i="10"/>
  <c r="E40" i="10"/>
  <c r="B40" i="10"/>
  <c r="H39" i="10"/>
  <c r="E39" i="10"/>
  <c r="B39" i="10"/>
  <c r="H38" i="10"/>
  <c r="E38" i="10"/>
  <c r="B38" i="10"/>
  <c r="H37" i="10"/>
  <c r="E37" i="10"/>
  <c r="B37" i="10"/>
  <c r="H36" i="10"/>
  <c r="E36" i="10"/>
  <c r="B36" i="10"/>
  <c r="H35" i="10"/>
  <c r="E35" i="10"/>
  <c r="B35" i="10"/>
  <c r="H34" i="10"/>
  <c r="E34" i="10"/>
  <c r="B34" i="10"/>
  <c r="H33" i="10"/>
  <c r="E33" i="10"/>
  <c r="B33" i="10"/>
  <c r="H32" i="10"/>
  <c r="E32" i="10"/>
  <c r="B32" i="10"/>
  <c r="H31" i="10"/>
  <c r="E31" i="10"/>
  <c r="B31" i="10"/>
  <c r="H30" i="10"/>
  <c r="E30" i="10"/>
  <c r="B30" i="10"/>
  <c r="H29" i="10"/>
  <c r="E29" i="10"/>
  <c r="B29" i="10"/>
  <c r="H28" i="10"/>
  <c r="E28" i="10"/>
  <c r="B28" i="10"/>
  <c r="H27" i="10"/>
  <c r="E27" i="10"/>
  <c r="B27" i="10"/>
  <c r="H26" i="10"/>
  <c r="E26" i="10"/>
  <c r="B26" i="10"/>
  <c r="H25" i="10"/>
  <c r="E25" i="10"/>
  <c r="B25" i="10"/>
  <c r="H24" i="10"/>
  <c r="E24" i="10"/>
  <c r="B24" i="10"/>
  <c r="H23" i="10"/>
  <c r="E23" i="10"/>
  <c r="B23" i="10"/>
  <c r="H22" i="10"/>
  <c r="E22" i="10"/>
  <c r="B22" i="10"/>
  <c r="H21" i="10"/>
  <c r="E21" i="10"/>
  <c r="B21" i="10"/>
  <c r="H20" i="10"/>
  <c r="E20" i="10"/>
  <c r="B20" i="10"/>
  <c r="H19" i="10"/>
  <c r="E19" i="10"/>
  <c r="B19" i="10"/>
  <c r="H18" i="10"/>
  <c r="E18" i="10"/>
  <c r="B18" i="10"/>
  <c r="H17" i="10"/>
  <c r="E17" i="10"/>
  <c r="B17" i="10"/>
  <c r="H16" i="10"/>
  <c r="E16" i="10"/>
  <c r="B16" i="10"/>
  <c r="H15" i="10"/>
  <c r="E15" i="10"/>
  <c r="B15" i="10"/>
  <c r="H14" i="10"/>
  <c r="E14" i="10"/>
  <c r="B14" i="10"/>
  <c r="H13" i="10"/>
  <c r="E13" i="10"/>
  <c r="B13" i="10"/>
  <c r="H12" i="10"/>
  <c r="E12" i="10"/>
  <c r="B12" i="10"/>
  <c r="H11" i="10"/>
  <c r="E11" i="10"/>
  <c r="B11" i="10"/>
  <c r="H10" i="10"/>
  <c r="E10" i="10"/>
  <c r="B10" i="10"/>
  <c r="H9" i="10"/>
  <c r="E9" i="10"/>
  <c r="B9" i="10"/>
  <c r="H8" i="10"/>
  <c r="E8" i="10"/>
  <c r="B8" i="10"/>
  <c r="H7" i="10"/>
  <c r="E7" i="10"/>
  <c r="B7" i="10"/>
  <c r="H6" i="10"/>
  <c r="E6" i="10"/>
  <c r="B6" i="10"/>
  <c r="H5" i="10"/>
  <c r="E5" i="10"/>
  <c r="B5" i="10"/>
  <c r="H4" i="10"/>
  <c r="E4" i="10"/>
  <c r="B4" i="10"/>
  <c r="H3" i="10"/>
  <c r="E3" i="10"/>
  <c r="B3" i="10"/>
  <c r="K1" i="10"/>
  <c r="CI90" i="10" s="1"/>
  <c r="AW147" i="10" l="1"/>
  <c r="AW137" i="10"/>
  <c r="AW145" i="10"/>
  <c r="CI26" i="10"/>
  <c r="AW105" i="10"/>
  <c r="AW115" i="10"/>
  <c r="AW163" i="10"/>
  <c r="CI138" i="10"/>
  <c r="AW113" i="10"/>
  <c r="AW161" i="10"/>
  <c r="CI154" i="10"/>
  <c r="AW179" i="10"/>
  <c r="AW121" i="10"/>
  <c r="AW131" i="10"/>
  <c r="AW177" i="10"/>
  <c r="AW129" i="10"/>
  <c r="AW195" i="10"/>
  <c r="AW193" i="10"/>
  <c r="AW111" i="10"/>
  <c r="AW127" i="10"/>
  <c r="AW143" i="10"/>
  <c r="AW159" i="10"/>
  <c r="AW175" i="10"/>
  <c r="AW191" i="10"/>
  <c r="AW207" i="10"/>
  <c r="CI42" i="10"/>
  <c r="CI170" i="10"/>
  <c r="AW4" i="10"/>
  <c r="AW6" i="10"/>
  <c r="AW8" i="10"/>
  <c r="AW10" i="10"/>
  <c r="AW12" i="10"/>
  <c r="AW14" i="10"/>
  <c r="AW16" i="10"/>
  <c r="AW18" i="10"/>
  <c r="AW20" i="10"/>
  <c r="AW22" i="10"/>
  <c r="AW24" i="10"/>
  <c r="AW26" i="10"/>
  <c r="AW28" i="10"/>
  <c r="AW30" i="10"/>
  <c r="AW32" i="10"/>
  <c r="AW34" i="10"/>
  <c r="AW36" i="10"/>
  <c r="AW38" i="10"/>
  <c r="AW40" i="10"/>
  <c r="AW42" i="10"/>
  <c r="AW44" i="10"/>
  <c r="AW46" i="10"/>
  <c r="AW48" i="10"/>
  <c r="AW50" i="10"/>
  <c r="AW52" i="10"/>
  <c r="AW54" i="10"/>
  <c r="AW56" i="10"/>
  <c r="AW58" i="10"/>
  <c r="AW60" i="10"/>
  <c r="AW62" i="10"/>
  <c r="AW64" i="10"/>
  <c r="AW66" i="10"/>
  <c r="AW68" i="10"/>
  <c r="AW70" i="10"/>
  <c r="AW72" i="10"/>
  <c r="AW74" i="10"/>
  <c r="AW76" i="10"/>
  <c r="AW78" i="10"/>
  <c r="AW80" i="10"/>
  <c r="AW82" i="10"/>
  <c r="AW84" i="10"/>
  <c r="AW86" i="10"/>
  <c r="AW88" i="10"/>
  <c r="AW90" i="10"/>
  <c r="AW92" i="10"/>
  <c r="AW94" i="10"/>
  <c r="AW96" i="10"/>
  <c r="AW98" i="10"/>
  <c r="AW100" i="10"/>
  <c r="AW109" i="10"/>
  <c r="AW125" i="10"/>
  <c r="AW141" i="10"/>
  <c r="AW157" i="10"/>
  <c r="AW173" i="10"/>
  <c r="AW189" i="10"/>
  <c r="AW205" i="10"/>
  <c r="CI58" i="10"/>
  <c r="CI186" i="10"/>
  <c r="AW107" i="10"/>
  <c r="AW123" i="10"/>
  <c r="AW139" i="10"/>
  <c r="AW155" i="10"/>
  <c r="AW171" i="10"/>
  <c r="AW187" i="10"/>
  <c r="AW203" i="10"/>
  <c r="CI74" i="10"/>
  <c r="AW153" i="10"/>
  <c r="AW169" i="10"/>
  <c r="AW185" i="10"/>
  <c r="AW201" i="10"/>
  <c r="CI358" i="10"/>
  <c r="CI356" i="10"/>
  <c r="CI354" i="10"/>
  <c r="CI352" i="10"/>
  <c r="CI350" i="10"/>
  <c r="CI348" i="10"/>
  <c r="CI346" i="10"/>
  <c r="CI344" i="10"/>
  <c r="CI342" i="10"/>
  <c r="CI340" i="10"/>
  <c r="CI338" i="10"/>
  <c r="CI336" i="10"/>
  <c r="CI334" i="10"/>
  <c r="CI332" i="10"/>
  <c r="CI330" i="10"/>
  <c r="CI328" i="10"/>
  <c r="CI326" i="10"/>
  <c r="CI324" i="10"/>
  <c r="CI322" i="10"/>
  <c r="CI320" i="10"/>
  <c r="CI318" i="10"/>
  <c r="CI316" i="10"/>
  <c r="CI314" i="10"/>
  <c r="CI312" i="10"/>
  <c r="CI310" i="10"/>
  <c r="CI308" i="10"/>
  <c r="CI306" i="10"/>
  <c r="CI304" i="10"/>
  <c r="CI302" i="10"/>
  <c r="CI300" i="10"/>
  <c r="CI298" i="10"/>
  <c r="CI296" i="10"/>
  <c r="CI294" i="10"/>
  <c r="CI292" i="10"/>
  <c r="CI290" i="10"/>
  <c r="CI288" i="10"/>
  <c r="CI286" i="10"/>
  <c r="CI284" i="10"/>
  <c r="CI282" i="10"/>
  <c r="CI280" i="10"/>
  <c r="CI278" i="10"/>
  <c r="CI276" i="10"/>
  <c r="CI274" i="10"/>
  <c r="CI272" i="10"/>
  <c r="CI270" i="10"/>
  <c r="CI268" i="10"/>
  <c r="CI266" i="10"/>
  <c r="CI264" i="10"/>
  <c r="CI262" i="10"/>
  <c r="CI260" i="10"/>
  <c r="CI258" i="10"/>
  <c r="CI256" i="10"/>
  <c r="CI254" i="10"/>
  <c r="CI252" i="10"/>
  <c r="CI250" i="10"/>
  <c r="CI248" i="10"/>
  <c r="CI246" i="10"/>
  <c r="CI244" i="10"/>
  <c r="CI242" i="10"/>
  <c r="CI240" i="10"/>
  <c r="CI238" i="10"/>
  <c r="CI236" i="10"/>
  <c r="CI234" i="10"/>
  <c r="CI232" i="10"/>
  <c r="CI230" i="10"/>
  <c r="CI228" i="10"/>
  <c r="CI226" i="10"/>
  <c r="CI224" i="10"/>
  <c r="CI222" i="10"/>
  <c r="CI220" i="10"/>
  <c r="CI218" i="10"/>
  <c r="CI216" i="10"/>
  <c r="CI214" i="10"/>
  <c r="CI212" i="10"/>
  <c r="CI210" i="10"/>
  <c r="CI208" i="10"/>
  <c r="CI206" i="10"/>
  <c r="CI204" i="10"/>
  <c r="CI202" i="10"/>
  <c r="CI200" i="10"/>
  <c r="CI198" i="10"/>
  <c r="CI196" i="10"/>
  <c r="CI194" i="10"/>
  <c r="CI192" i="10"/>
  <c r="CI190" i="10"/>
  <c r="CI357" i="10"/>
  <c r="CI355" i="10"/>
  <c r="CI353" i="10"/>
  <c r="CI351" i="10"/>
  <c r="CI349" i="10"/>
  <c r="CI347" i="10"/>
  <c r="CI345" i="10"/>
  <c r="CI343" i="10"/>
  <c r="CI341" i="10"/>
  <c r="CI339" i="10"/>
  <c r="CI337" i="10"/>
  <c r="CI335" i="10"/>
  <c r="CI333" i="10"/>
  <c r="CI331" i="10"/>
  <c r="CI329" i="10"/>
  <c r="CI327" i="10"/>
  <c r="CI325" i="10"/>
  <c r="CI323" i="10"/>
  <c r="CI321" i="10"/>
  <c r="CI319" i="10"/>
  <c r="CI317" i="10"/>
  <c r="CI315" i="10"/>
  <c r="CI313" i="10"/>
  <c r="CI311" i="10"/>
  <c r="CI309" i="10"/>
  <c r="CI307" i="10"/>
  <c r="CI305" i="10"/>
  <c r="CI303" i="10"/>
  <c r="CI301" i="10"/>
  <c r="CI299" i="10"/>
  <c r="CI297" i="10"/>
  <c r="CI295" i="10"/>
  <c r="CI293" i="10"/>
  <c r="CI291" i="10"/>
  <c r="CI289" i="10"/>
  <c r="CI287" i="10"/>
  <c r="CI285" i="10"/>
  <c r="CI283" i="10"/>
  <c r="CI281" i="10"/>
  <c r="CI279" i="10"/>
  <c r="CI277" i="10"/>
  <c r="CI275" i="10"/>
  <c r="CI273" i="10"/>
  <c r="CI271" i="10"/>
  <c r="CI269" i="10"/>
  <c r="CI267" i="10"/>
  <c r="CI265" i="10"/>
  <c r="CI263" i="10"/>
  <c r="CI261" i="10"/>
  <c r="CI259" i="10"/>
  <c r="CI257" i="10"/>
  <c r="CI255" i="10"/>
  <c r="CI253" i="10"/>
  <c r="CI251" i="10"/>
  <c r="CI249" i="10"/>
  <c r="CI247" i="10"/>
  <c r="CI245" i="10"/>
  <c r="CI243" i="10"/>
  <c r="CI241" i="10"/>
  <c r="CI239" i="10"/>
  <c r="CI237" i="10"/>
  <c r="CI235" i="10"/>
  <c r="CI233" i="10"/>
  <c r="CI231" i="10"/>
  <c r="CI229" i="10"/>
  <c r="CI227" i="10"/>
  <c r="CI225" i="10"/>
  <c r="CI223" i="10"/>
  <c r="CI221" i="10"/>
  <c r="CI219" i="10"/>
  <c r="CI217" i="10"/>
  <c r="CI215" i="10"/>
  <c r="CI213" i="10"/>
  <c r="CI211" i="10"/>
  <c r="CI209" i="10"/>
  <c r="CI207" i="10"/>
  <c r="CI205" i="10"/>
  <c r="CI203" i="10"/>
  <c r="CI201" i="10"/>
  <c r="CI199" i="10"/>
  <c r="CI197" i="10"/>
  <c r="CI195" i="10"/>
  <c r="CI193" i="10"/>
  <c r="CI191" i="10"/>
  <c r="CI189" i="10"/>
  <c r="CI187" i="10"/>
  <c r="CI185" i="10"/>
  <c r="CI183" i="10"/>
  <c r="CI181" i="10"/>
  <c r="CI179" i="10"/>
  <c r="CI177" i="10"/>
  <c r="CI175" i="10"/>
  <c r="CI173" i="10"/>
  <c r="CI171" i="10"/>
  <c r="CI169" i="10"/>
  <c r="CI167" i="10"/>
  <c r="CI165" i="10"/>
  <c r="CI163" i="10"/>
  <c r="CI161" i="10"/>
  <c r="CI159" i="10"/>
  <c r="CI157" i="10"/>
  <c r="CI155" i="10"/>
  <c r="CI153" i="10"/>
  <c r="CI151" i="10"/>
  <c r="CI149" i="10"/>
  <c r="CI147" i="10"/>
  <c r="CI145" i="10"/>
  <c r="CI143" i="10"/>
  <c r="CI141" i="10"/>
  <c r="CI139" i="10"/>
  <c r="CI137" i="10"/>
  <c r="CI135" i="10"/>
  <c r="CI133" i="10"/>
  <c r="CI131" i="10"/>
  <c r="CI129" i="10"/>
  <c r="CI127" i="10"/>
  <c r="CI125" i="10"/>
  <c r="CI123" i="10"/>
  <c r="CI121" i="10"/>
  <c r="CI119" i="10"/>
  <c r="CI117" i="10"/>
  <c r="CI115" i="10"/>
  <c r="CI113" i="10"/>
  <c r="CI111" i="10"/>
  <c r="CI109" i="10"/>
  <c r="CI107" i="10"/>
  <c r="CI105" i="10"/>
  <c r="CI103" i="10"/>
  <c r="CI101" i="10"/>
  <c r="CI99" i="10"/>
  <c r="CI97" i="10"/>
  <c r="CI95" i="10"/>
  <c r="CI93" i="10"/>
  <c r="CI91" i="10"/>
  <c r="CI89" i="10"/>
  <c r="CI87" i="10"/>
  <c r="CI85" i="10"/>
  <c r="CI83" i="10"/>
  <c r="CI81" i="10"/>
  <c r="CI79" i="10"/>
  <c r="CI77" i="10"/>
  <c r="CI75" i="10"/>
  <c r="CI73" i="10"/>
  <c r="CI71" i="10"/>
  <c r="CI69" i="10"/>
  <c r="CI67" i="10"/>
  <c r="CI65" i="10"/>
  <c r="CI63" i="10"/>
  <c r="CI61" i="10"/>
  <c r="CI59" i="10"/>
  <c r="CI57" i="10"/>
  <c r="CI55" i="10"/>
  <c r="CI53" i="10"/>
  <c r="CI51" i="10"/>
  <c r="CI49" i="10"/>
  <c r="CI47" i="10"/>
  <c r="CI45" i="10"/>
  <c r="CI43" i="10"/>
  <c r="CI41" i="10"/>
  <c r="CI39" i="10"/>
  <c r="CI37" i="10"/>
  <c r="CI35" i="10"/>
  <c r="CI33" i="10"/>
  <c r="CI31" i="10"/>
  <c r="CI29" i="10"/>
  <c r="CI27" i="10"/>
  <c r="CI25" i="10"/>
  <c r="CI23" i="10"/>
  <c r="CI21" i="10"/>
  <c r="CI176" i="10"/>
  <c r="CI160" i="10"/>
  <c r="CI144" i="10"/>
  <c r="CI128" i="10"/>
  <c r="CI112" i="10"/>
  <c r="CI96" i="10"/>
  <c r="CI80" i="10"/>
  <c r="CI64" i="10"/>
  <c r="CI48" i="10"/>
  <c r="CI32" i="10"/>
  <c r="CI178" i="10"/>
  <c r="CI162" i="10"/>
  <c r="CI146" i="10"/>
  <c r="CI130" i="10"/>
  <c r="CI114" i="10"/>
  <c r="CI98" i="10"/>
  <c r="CI82" i="10"/>
  <c r="CI66" i="10"/>
  <c r="CI50" i="10"/>
  <c r="CI34" i="10"/>
  <c r="CI180" i="10"/>
  <c r="CI164" i="10"/>
  <c r="CI148" i="10"/>
  <c r="CI132" i="10"/>
  <c r="CI116" i="10"/>
  <c r="CI100" i="10"/>
  <c r="CI84" i="10"/>
  <c r="CI68" i="10"/>
  <c r="CI52" i="10"/>
  <c r="CI36" i="10"/>
  <c r="CI20" i="10"/>
  <c r="CI18" i="10"/>
  <c r="CI16" i="10"/>
  <c r="CI14" i="10"/>
  <c r="CI12" i="10"/>
  <c r="CI10" i="10"/>
  <c r="CI8" i="10"/>
  <c r="CI6" i="10"/>
  <c r="CI4" i="10"/>
  <c r="CI182" i="10"/>
  <c r="CI166" i="10"/>
  <c r="CI150" i="10"/>
  <c r="CI134" i="10"/>
  <c r="CI118" i="10"/>
  <c r="CI102" i="10"/>
  <c r="CI86" i="10"/>
  <c r="CI70" i="10"/>
  <c r="CI54" i="10"/>
  <c r="CI38" i="10"/>
  <c r="CI22" i="10"/>
  <c r="AW358" i="10"/>
  <c r="AW356" i="10"/>
  <c r="AW354" i="10"/>
  <c r="AW352" i="10"/>
  <c r="AW350" i="10"/>
  <c r="AW348" i="10"/>
  <c r="AW346" i="10"/>
  <c r="AW344" i="10"/>
  <c r="AW342" i="10"/>
  <c r="AW340" i="10"/>
  <c r="AW338" i="10"/>
  <c r="AW336" i="10"/>
  <c r="AW334" i="10"/>
  <c r="AW332" i="10"/>
  <c r="AW330" i="10"/>
  <c r="AW328" i="10"/>
  <c r="AW326" i="10"/>
  <c r="AW324" i="10"/>
  <c r="AW322" i="10"/>
  <c r="AW320" i="10"/>
  <c r="AW318" i="10"/>
  <c r="AW316" i="10"/>
  <c r="AW314" i="10"/>
  <c r="AW312" i="10"/>
  <c r="AW310" i="10"/>
  <c r="AW308" i="10"/>
  <c r="AW306" i="10"/>
  <c r="AW304" i="10"/>
  <c r="AW302" i="10"/>
  <c r="AW300" i="10"/>
  <c r="AW298" i="10"/>
  <c r="AW296" i="10"/>
  <c r="AW294" i="10"/>
  <c r="AW292" i="10"/>
  <c r="AW290" i="10"/>
  <c r="AW288" i="10"/>
  <c r="AW286" i="10"/>
  <c r="AW284" i="10"/>
  <c r="AW282" i="10"/>
  <c r="AW280" i="10"/>
  <c r="AW278" i="10"/>
  <c r="AW276" i="10"/>
  <c r="AW274" i="10"/>
  <c r="AW272" i="10"/>
  <c r="AW270" i="10"/>
  <c r="AW268" i="10"/>
  <c r="AW266" i="10"/>
  <c r="AW264" i="10"/>
  <c r="AW262" i="10"/>
  <c r="AW260" i="10"/>
  <c r="AW258" i="10"/>
  <c r="AW256" i="10"/>
  <c r="AW254" i="10"/>
  <c r="AW252" i="10"/>
  <c r="AW250" i="10"/>
  <c r="AW248" i="10"/>
  <c r="AW246" i="10"/>
  <c r="AW244" i="10"/>
  <c r="AW242" i="10"/>
  <c r="AW240" i="10"/>
  <c r="AW238" i="10"/>
  <c r="AW236" i="10"/>
  <c r="AW234" i="10"/>
  <c r="AW232" i="10"/>
  <c r="AW230" i="10"/>
  <c r="AW228" i="10"/>
  <c r="AW226" i="10"/>
  <c r="AW224" i="10"/>
  <c r="AW222" i="10"/>
  <c r="AW220" i="10"/>
  <c r="AW218" i="10"/>
  <c r="AW216" i="10"/>
  <c r="AW214" i="10"/>
  <c r="AW212" i="10"/>
  <c r="AW210" i="10"/>
  <c r="AW208" i="10"/>
  <c r="AW206" i="10"/>
  <c r="AW204" i="10"/>
  <c r="AW202" i="10"/>
  <c r="AW200" i="10"/>
  <c r="AW198" i="10"/>
  <c r="AW196" i="10"/>
  <c r="AW194" i="10"/>
  <c r="AW192" i="10"/>
  <c r="AW190" i="10"/>
  <c r="AW188" i="10"/>
  <c r="AW186" i="10"/>
  <c r="AW184" i="10"/>
  <c r="AW182" i="10"/>
  <c r="AW180" i="10"/>
  <c r="AW178" i="10"/>
  <c r="AW176" i="10"/>
  <c r="AW174" i="10"/>
  <c r="AW172" i="10"/>
  <c r="AW170" i="10"/>
  <c r="AW168" i="10"/>
  <c r="AW166" i="10"/>
  <c r="AW164" i="10"/>
  <c r="AW162" i="10"/>
  <c r="AW160" i="10"/>
  <c r="AW158" i="10"/>
  <c r="AW156" i="10"/>
  <c r="AW154" i="10"/>
  <c r="AW152" i="10"/>
  <c r="AW150" i="10"/>
  <c r="AW148" i="10"/>
  <c r="AW146" i="10"/>
  <c r="AW144" i="10"/>
  <c r="AW142" i="10"/>
  <c r="AW140" i="10"/>
  <c r="AW138" i="10"/>
  <c r="AW136" i="10"/>
  <c r="AW134" i="10"/>
  <c r="AW132" i="10"/>
  <c r="AW130" i="10"/>
  <c r="AW128" i="10"/>
  <c r="AW126" i="10"/>
  <c r="AW124" i="10"/>
  <c r="AW122" i="10"/>
  <c r="AW120" i="10"/>
  <c r="AW118" i="10"/>
  <c r="AW116" i="10"/>
  <c r="AW114" i="10"/>
  <c r="AW112" i="10"/>
  <c r="AW110" i="10"/>
  <c r="AW108" i="10"/>
  <c r="AW106" i="10"/>
  <c r="AW104" i="10"/>
  <c r="AW102" i="10"/>
  <c r="CI184" i="10"/>
  <c r="CI168" i="10"/>
  <c r="CI152" i="10"/>
  <c r="CI136" i="10"/>
  <c r="CI120" i="10"/>
  <c r="CI104" i="10"/>
  <c r="CI88" i="10"/>
  <c r="CI72" i="10"/>
  <c r="CI56" i="10"/>
  <c r="CI40" i="10"/>
  <c r="CI24" i="10"/>
  <c r="CI188" i="10"/>
  <c r="CI172" i="10"/>
  <c r="CI156" i="10"/>
  <c r="CI140" i="10"/>
  <c r="CI124" i="10"/>
  <c r="CI108" i="10"/>
  <c r="CI92" i="10"/>
  <c r="CI76" i="10"/>
  <c r="CI60" i="10"/>
  <c r="CI44" i="10"/>
  <c r="CI28" i="10"/>
  <c r="CI19" i="10"/>
  <c r="CI17" i="10"/>
  <c r="CI15" i="10"/>
  <c r="CI13" i="10"/>
  <c r="CI11" i="10"/>
  <c r="CI9" i="10"/>
  <c r="CI7" i="10"/>
  <c r="CI5" i="10"/>
  <c r="CI3" i="10"/>
  <c r="CI174" i="10"/>
  <c r="CI158" i="10"/>
  <c r="CI142" i="10"/>
  <c r="CI126" i="10"/>
  <c r="CI110" i="10"/>
  <c r="CI94" i="10"/>
  <c r="CI78" i="10"/>
  <c r="CI62" i="10"/>
  <c r="CI46" i="10"/>
  <c r="CI30" i="10"/>
  <c r="AW357" i="10"/>
  <c r="AW355" i="10"/>
  <c r="AW353" i="10"/>
  <c r="AW351" i="10"/>
  <c r="AW349" i="10"/>
  <c r="AW347" i="10"/>
  <c r="AW345" i="10"/>
  <c r="AW343" i="10"/>
  <c r="AW341" i="10"/>
  <c r="AW339" i="10"/>
  <c r="AW337" i="10"/>
  <c r="AW335" i="10"/>
  <c r="AW333" i="10"/>
  <c r="AW331" i="10"/>
  <c r="AW329" i="10"/>
  <c r="AW327" i="10"/>
  <c r="AW325" i="10"/>
  <c r="AW323" i="10"/>
  <c r="AW321" i="10"/>
  <c r="AW319" i="10"/>
  <c r="AW317" i="10"/>
  <c r="AW315" i="10"/>
  <c r="AW313" i="10"/>
  <c r="AW311" i="10"/>
  <c r="AW309" i="10"/>
  <c r="AW307" i="10"/>
  <c r="AW305" i="10"/>
  <c r="AW303" i="10"/>
  <c r="AW301" i="10"/>
  <c r="AW299" i="10"/>
  <c r="AW297" i="10"/>
  <c r="AW295" i="10"/>
  <c r="AW293" i="10"/>
  <c r="AW291" i="10"/>
  <c r="AW289" i="10"/>
  <c r="AW287" i="10"/>
  <c r="AW285" i="10"/>
  <c r="AW283" i="10"/>
  <c r="AW281" i="10"/>
  <c r="AW279" i="10"/>
  <c r="AW277" i="10"/>
  <c r="AW275" i="10"/>
  <c r="AW273" i="10"/>
  <c r="AW271" i="10"/>
  <c r="AW269" i="10"/>
  <c r="AW267" i="10"/>
  <c r="AW265" i="10"/>
  <c r="AW263" i="10"/>
  <c r="AW261" i="10"/>
  <c r="AW259" i="10"/>
  <c r="AW257" i="10"/>
  <c r="AW255" i="10"/>
  <c r="AW253" i="10"/>
  <c r="AW251" i="10"/>
  <c r="AW249" i="10"/>
  <c r="AW247" i="10"/>
  <c r="AW245" i="10"/>
  <c r="AW243" i="10"/>
  <c r="AW241" i="10"/>
  <c r="AW239" i="10"/>
  <c r="AW237" i="10"/>
  <c r="AW235" i="10"/>
  <c r="AW233" i="10"/>
  <c r="AW231" i="10"/>
  <c r="AW229" i="10"/>
  <c r="AW227" i="10"/>
  <c r="AW225" i="10"/>
  <c r="AW223" i="10"/>
  <c r="AW221" i="10"/>
  <c r="AW219" i="10"/>
  <c r="AW217" i="10"/>
  <c r="AW215" i="10"/>
  <c r="AW213" i="10"/>
  <c r="AW211" i="10"/>
  <c r="AW209" i="10"/>
  <c r="AW103" i="10"/>
  <c r="AW119" i="10"/>
  <c r="AW135" i="10"/>
  <c r="AW151" i="10"/>
  <c r="AW167" i="10"/>
  <c r="AW183" i="10"/>
  <c r="AW199" i="10"/>
  <c r="CI106" i="10"/>
  <c r="AW3" i="10"/>
  <c r="AW5" i="10"/>
  <c r="AW7" i="10"/>
  <c r="AW9" i="10"/>
  <c r="AW11" i="10"/>
  <c r="AW13" i="10"/>
  <c r="AW15" i="10"/>
  <c r="AW17" i="10"/>
  <c r="AW19" i="10"/>
  <c r="AW21" i="10"/>
  <c r="AW23" i="10"/>
  <c r="AW25" i="10"/>
  <c r="AW27" i="10"/>
  <c r="AW29" i="10"/>
  <c r="AW31" i="10"/>
  <c r="AW33" i="10"/>
  <c r="AW35" i="10"/>
  <c r="AW37" i="10"/>
  <c r="AW39" i="10"/>
  <c r="AW41" i="10"/>
  <c r="AW43" i="10"/>
  <c r="AW45" i="10"/>
  <c r="AW47" i="10"/>
  <c r="AW49" i="10"/>
  <c r="AW51" i="10"/>
  <c r="AW53" i="10"/>
  <c r="AW55" i="10"/>
  <c r="AW57" i="10"/>
  <c r="AW59" i="10"/>
  <c r="AW61" i="10"/>
  <c r="AW63" i="10"/>
  <c r="AW65" i="10"/>
  <c r="AW67" i="10"/>
  <c r="AW69" i="10"/>
  <c r="AW71" i="10"/>
  <c r="AW73" i="10"/>
  <c r="AW75" i="10"/>
  <c r="AW77" i="10"/>
  <c r="AW79" i="10"/>
  <c r="AW81" i="10"/>
  <c r="AW83" i="10"/>
  <c r="AW85" i="10"/>
  <c r="AW87" i="10"/>
  <c r="AW89" i="10"/>
  <c r="AW91" i="10"/>
  <c r="AW93" i="10"/>
  <c r="AW95" i="10"/>
  <c r="AW97" i="10"/>
  <c r="AW99" i="10"/>
  <c r="AW101" i="10"/>
  <c r="AW117" i="10"/>
  <c r="AW133" i="10"/>
  <c r="AW149" i="10"/>
  <c r="AW165" i="10"/>
  <c r="AW181" i="10"/>
  <c r="AW197" i="10"/>
  <c r="CI122" i="10"/>
  <c r="K358" i="10"/>
  <c r="K357" i="10"/>
  <c r="K356" i="10"/>
  <c r="K355" i="10"/>
  <c r="K354" i="10"/>
  <c r="K353" i="10"/>
  <c r="K352" i="10"/>
  <c r="K351" i="10"/>
  <c r="K350" i="10"/>
  <c r="K349" i="10"/>
  <c r="K348" i="10"/>
  <c r="K347" i="10"/>
  <c r="K346" i="10"/>
  <c r="K345" i="10"/>
  <c r="K344" i="10"/>
  <c r="K343" i="10"/>
  <c r="K342" i="10"/>
  <c r="K341" i="10"/>
  <c r="K340" i="10"/>
  <c r="K339" i="10"/>
  <c r="K338" i="10"/>
  <c r="K337" i="10"/>
  <c r="K336" i="10"/>
  <c r="K335" i="10"/>
  <c r="K334" i="10"/>
  <c r="K333" i="10"/>
  <c r="K332" i="10"/>
  <c r="K331" i="10"/>
  <c r="K330" i="10"/>
  <c r="K329" i="10"/>
  <c r="K328" i="10"/>
  <c r="K327" i="10"/>
  <c r="K326" i="10"/>
  <c r="K325" i="10"/>
  <c r="K324" i="10"/>
  <c r="K323" i="10"/>
  <c r="K322" i="10"/>
  <c r="K321" i="10"/>
  <c r="K320" i="10"/>
  <c r="K319" i="10"/>
  <c r="K318" i="10"/>
  <c r="K317" i="10"/>
  <c r="K316" i="10"/>
  <c r="K315" i="10"/>
  <c r="K314" i="10"/>
  <c r="K313" i="10"/>
  <c r="K312" i="10"/>
  <c r="K311" i="10"/>
  <c r="K310" i="10"/>
  <c r="K309" i="10"/>
  <c r="K308" i="10"/>
  <c r="K307" i="10"/>
  <c r="K306" i="10"/>
  <c r="K305" i="10"/>
  <c r="K304" i="10"/>
  <c r="K303" i="10"/>
  <c r="K302" i="10"/>
  <c r="K301" i="10"/>
  <c r="K300" i="10"/>
  <c r="K299" i="10"/>
  <c r="K298" i="10"/>
  <c r="K297" i="10"/>
  <c r="K296" i="10"/>
  <c r="K295" i="10"/>
  <c r="K294" i="10"/>
  <c r="K293" i="10"/>
  <c r="K292" i="10"/>
  <c r="K291" i="10"/>
  <c r="K290" i="10"/>
  <c r="K289" i="10"/>
  <c r="K288" i="10"/>
  <c r="K287" i="10"/>
  <c r="K286" i="10"/>
  <c r="K285" i="10"/>
  <c r="K284" i="10"/>
  <c r="K283" i="10"/>
  <c r="K282" i="10"/>
  <c r="K281" i="10"/>
  <c r="K280" i="10"/>
  <c r="K279" i="10"/>
  <c r="K278" i="10"/>
  <c r="K277" i="10"/>
  <c r="K276" i="10"/>
  <c r="K275" i="10"/>
  <c r="K274" i="10"/>
  <c r="K273" i="10"/>
  <c r="K272" i="10"/>
  <c r="K271" i="10"/>
  <c r="K270" i="10"/>
  <c r="K269" i="10"/>
  <c r="K268" i="10"/>
  <c r="K267" i="10"/>
  <c r="K266" i="10"/>
  <c r="K265" i="10"/>
  <c r="K264" i="10"/>
  <c r="K263" i="10"/>
  <c r="K262" i="10"/>
  <c r="K261" i="10"/>
  <c r="K260" i="10"/>
  <c r="K259" i="10"/>
  <c r="K258" i="10"/>
  <c r="K257" i="10"/>
  <c r="K256" i="10"/>
  <c r="K255" i="10"/>
  <c r="K254" i="10"/>
  <c r="K253" i="10"/>
  <c r="K252" i="10"/>
  <c r="K251" i="10"/>
  <c r="K250" i="10"/>
  <c r="K249" i="10"/>
  <c r="K248" i="10"/>
  <c r="K247" i="10"/>
  <c r="K246" i="10"/>
  <c r="K245" i="10"/>
  <c r="K244" i="10"/>
  <c r="K243" i="10"/>
  <c r="K242" i="10"/>
  <c r="K241" i="10"/>
  <c r="K240" i="10"/>
  <c r="K239" i="10"/>
  <c r="K238" i="10"/>
  <c r="K237" i="10"/>
  <c r="K236" i="10"/>
  <c r="K235" i="10"/>
  <c r="K234" i="10"/>
  <c r="K233" i="10"/>
  <c r="K232" i="10"/>
  <c r="K231" i="10"/>
  <c r="K230" i="10"/>
  <c r="K229" i="10"/>
  <c r="K228" i="10"/>
  <c r="K227" i="10"/>
  <c r="K226" i="10"/>
  <c r="K225" i="10"/>
  <c r="K224" i="10"/>
  <c r="K223" i="10"/>
  <c r="K222" i="10"/>
  <c r="K221" i="10"/>
  <c r="K220" i="10"/>
  <c r="K219" i="10"/>
  <c r="K218" i="10"/>
  <c r="K217" i="10"/>
  <c r="K216" i="10"/>
  <c r="K215" i="10"/>
  <c r="K214" i="10"/>
  <c r="K213" i="10"/>
  <c r="K212" i="10"/>
  <c r="K211" i="10"/>
  <c r="K210" i="10"/>
  <c r="K209" i="10"/>
  <c r="K208" i="10"/>
  <c r="K207" i="10"/>
  <c r="K206" i="10"/>
  <c r="K205" i="10"/>
  <c r="K204" i="10"/>
  <c r="K203" i="10"/>
  <c r="K202"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3" i="10"/>
  <c r="K4" i="10"/>
  <c r="K5" i="10"/>
  <c r="K6" i="10"/>
  <c r="K7" i="10"/>
  <c r="K8" i="10"/>
  <c r="K9" i="10"/>
  <c r="K10" i="10"/>
  <c r="K11" i="10"/>
  <c r="K12" i="10"/>
  <c r="K13" i="10"/>
  <c r="K14" i="10"/>
  <c r="K15" i="10"/>
  <c r="K16" i="10"/>
  <c r="K17" i="10"/>
  <c r="K18" i="10"/>
  <c r="C19" i="1" l="1"/>
  <c r="C20" i="1" s="1"/>
  <c r="C23" i="1" s="1"/>
  <c r="D19" i="1"/>
  <c r="D20" i="1" s="1"/>
  <c r="E19" i="1"/>
  <c r="E20" i="1" s="1"/>
  <c r="F19" i="1"/>
  <c r="F20" i="1" s="1"/>
  <c r="B18" i="2" l="1"/>
  <c r="I22" i="1" s="1"/>
  <c r="I23" i="1" s="1"/>
  <c r="C22" i="1" l="1"/>
  <c r="B9" i="2" l="1"/>
  <c r="F9" i="2"/>
  <c r="G9" i="2"/>
  <c r="H9" i="2"/>
  <c r="B10" i="2"/>
  <c r="F10" i="2"/>
  <c r="G10" i="2"/>
  <c r="H10" i="2"/>
  <c r="B11" i="2"/>
  <c r="F11" i="2"/>
  <c r="G11" i="2"/>
  <c r="H11" i="2"/>
  <c r="B12" i="2"/>
  <c r="F12" i="2"/>
  <c r="G12" i="2"/>
  <c r="H12" i="2"/>
  <c r="F13" i="2"/>
  <c r="G13" i="2"/>
  <c r="H13" i="2"/>
  <c r="F14" i="2"/>
  <c r="G14" i="2"/>
  <c r="H14" i="2"/>
  <c r="F15" i="2"/>
  <c r="G15" i="2"/>
  <c r="H15" i="2"/>
  <c r="E16" i="2"/>
  <c r="F16" i="2" s="1"/>
  <c r="F17" i="2"/>
  <c r="G17" i="2"/>
  <c r="H17" i="2"/>
  <c r="F18" i="2"/>
  <c r="G18" i="2"/>
  <c r="H18" i="2"/>
  <c r="F19" i="2"/>
  <c r="G19" i="2"/>
  <c r="H19" i="2"/>
  <c r="F21" i="2"/>
  <c r="G21" i="2"/>
  <c r="H21" i="2"/>
  <c r="F22" i="2"/>
  <c r="G22" i="2"/>
  <c r="H22" i="2"/>
  <c r="F23" i="2"/>
  <c r="G23" i="2"/>
  <c r="H23" i="2"/>
  <c r="F24" i="2"/>
  <c r="G24" i="2"/>
  <c r="H24" i="2"/>
  <c r="F25" i="2"/>
  <c r="G25" i="2"/>
  <c r="H25" i="2"/>
  <c r="F26" i="2"/>
  <c r="G26" i="2"/>
  <c r="H26" i="2"/>
  <c r="F27" i="2"/>
  <c r="G27" i="2"/>
  <c r="H27" i="2"/>
  <c r="F28" i="2"/>
  <c r="G28" i="2"/>
  <c r="H28" i="2"/>
  <c r="F29" i="2"/>
  <c r="G29" i="2"/>
  <c r="H29" i="2"/>
  <c r="F22" i="1" l="1"/>
  <c r="F23" i="1"/>
  <c r="E22" i="1"/>
  <c r="E23" i="1"/>
  <c r="D22" i="1"/>
  <c r="D23" i="1"/>
  <c r="E20" i="2"/>
  <c r="G20" i="2" s="1"/>
  <c r="H16" i="2"/>
  <c r="G16" i="2"/>
  <c r="C59" i="1"/>
  <c r="H20" i="2" l="1"/>
  <c r="F20" i="2"/>
  <c r="C24" i="1"/>
  <c r="D28" i="1" l="1"/>
  <c r="C25" i="1"/>
  <c r="F28" i="1"/>
  <c r="E28" i="1"/>
  <c r="E29" i="1" l="1"/>
  <c r="E32" i="1" s="1"/>
  <c r="F29" i="1"/>
  <c r="F32" i="1" s="1"/>
  <c r="D29" i="1"/>
  <c r="D32" i="1" s="1"/>
  <c r="E31" i="1"/>
  <c r="F31" i="1"/>
  <c r="D31" i="1"/>
  <c r="D35" i="1"/>
  <c r="E35" i="1"/>
  <c r="F35" i="1"/>
  <c r="E49" i="1"/>
  <c r="E38" i="1"/>
  <c r="E42" i="1"/>
  <c r="E37" i="1"/>
  <c r="E47" i="1"/>
  <c r="E39" i="1"/>
  <c r="E43" i="1"/>
  <c r="E48" i="1"/>
  <c r="E36" i="1"/>
  <c r="E40" i="1"/>
  <c r="E41" i="1"/>
  <c r="D47" i="1"/>
  <c r="D38" i="1"/>
  <c r="D42" i="1"/>
  <c r="D37" i="1"/>
  <c r="D39" i="1"/>
  <c r="D43" i="1"/>
  <c r="D48" i="1"/>
  <c r="D36" i="1"/>
  <c r="D40" i="1"/>
  <c r="D49" i="1"/>
  <c r="D41" i="1"/>
  <c r="F48" i="1"/>
  <c r="F39" i="1"/>
  <c r="F43" i="1"/>
  <c r="F49" i="1"/>
  <c r="F36" i="1"/>
  <c r="F40" i="1"/>
  <c r="F38" i="1"/>
  <c r="F47" i="1"/>
  <c r="F37" i="1"/>
  <c r="F41" i="1"/>
  <c r="F42" i="1"/>
  <c r="C53" i="1"/>
  <c r="E50" i="1" l="1"/>
  <c r="F44" i="1"/>
  <c r="F50" i="1"/>
  <c r="D50" i="1"/>
  <c r="D44" i="1"/>
  <c r="E44" i="1"/>
  <c r="E52" i="1" l="1"/>
  <c r="D52" i="1"/>
  <c r="F52" i="1"/>
  <c r="E54" i="1" l="1"/>
  <c r="E53" i="1"/>
  <c r="E55" i="1" s="1"/>
  <c r="F54" i="1"/>
  <c r="D54" i="1"/>
  <c r="F53" i="1"/>
  <c r="F55" i="1" s="1"/>
  <c r="D53" i="1"/>
  <c r="D55" i="1" s="1"/>
</calcChain>
</file>

<file path=xl/sharedStrings.xml><?xml version="1.0" encoding="utf-8"?>
<sst xmlns="http://schemas.openxmlformats.org/spreadsheetml/2006/main" count="141" uniqueCount="86">
  <si>
    <t>Amphetamin</t>
  </si>
  <si>
    <t>Strafmass</t>
  </si>
  <si>
    <t>verminderte Zurechnungsfähigkeit wegen eigener Drogenabhängigkeit des Händlers (Art. 19 Abs. 3 lit. b BetmG): 20-33 %;</t>
  </si>
  <si>
    <t>blosser Kurier im Inland: bis 30 %;</t>
  </si>
  <si>
    <t>blosser Kurier aus dem Ausland: bis 20 %;</t>
  </si>
  <si>
    <t>blosse Hilfstätigkeiten, wie Z.B. Lagerung (N 41 zu Art. 19 BetmG): bis 30 %;</t>
  </si>
  <si>
    <r>
      <t xml:space="preserve">Gegenüber den vorerwähnten Strafen sind folgende </t>
    </r>
    <r>
      <rPr>
        <b/>
        <sz val="11"/>
        <color theme="1"/>
        <rFont val="Calibri"/>
        <family val="2"/>
        <scheme val="minor"/>
      </rPr>
      <t>Abzüge</t>
    </r>
    <r>
      <rPr>
        <sz val="11"/>
        <color theme="1"/>
        <rFont val="Calibri"/>
        <family val="2"/>
        <scheme val="minor"/>
      </rPr>
      <t xml:space="preserve"> vorzunehmen:</t>
    </r>
  </si>
  <si>
    <t>Geständnis: 20-33 %. Nach bundesgerichtlicher Praxis kann ein Geständnis auch gar nicht (BGer 6S.463/2004 v. 13.05.2005 E, 3) oder lediglich zu einem Siebte! (BGer 6S.350/2004 v. 03.02.2005 E. 1.2.3) strafmindernd berücksichtigt werden. Dies fördert keine Geständnisbereitschaft und scheint deshalb kaum sinnvoll zu sein;</t>
  </si>
  <si>
    <t>reine Vermittlung (N 60 ff. zu Art. 19 BetmG) ohne eigenes Gewinninteresse: bis 30%;</t>
  </si>
  <si>
    <t>Anstaltentreffen (vgl. auch Art. 19 Abs. 3 lit. a BetmG; N 97 ff. zu Art. 19 BetmG): bis 30%;</t>
  </si>
  <si>
    <t>deutlich weniger als fünf Geschäfte: 10-20%.</t>
  </si>
  <si>
    <r>
      <t xml:space="preserve">Ausserdem können folgende </t>
    </r>
    <r>
      <rPr>
        <b/>
        <sz val="11"/>
        <color theme="1"/>
        <rFont val="Calibri"/>
        <family val="2"/>
        <scheme val="minor"/>
      </rPr>
      <t>Zuschläge</t>
    </r>
    <r>
      <rPr>
        <sz val="11"/>
        <color theme="1"/>
        <rFont val="Calibri"/>
        <family val="2"/>
        <scheme val="minor"/>
      </rPr>
      <t xml:space="preserve"> gemacht werden:</t>
    </r>
  </si>
  <si>
    <t>Vorstrafen, insb. einschlägige: bis max. 50%;</t>
  </si>
  <si>
    <t>deutlich mehr als 5 Geschäfte: 10-20 %.</t>
  </si>
  <si>
    <t xml:space="preserve">Mandant: </t>
  </si>
  <si>
    <t xml:space="preserve">Reinheit in % </t>
  </si>
  <si>
    <t>Amphetamin (in Gramm)</t>
  </si>
  <si>
    <t>Strafmass
(Freiheitsstrafe)</t>
  </si>
  <si>
    <t>Abschlag</t>
  </si>
  <si>
    <t>Monate</t>
  </si>
  <si>
    <t>Strafmass Einheit</t>
  </si>
  <si>
    <t>Sonstige Zuschläge</t>
  </si>
  <si>
    <t>Sonstige Abschläge</t>
  </si>
  <si>
    <t>Heroin 
(in Gramm)</t>
  </si>
  <si>
    <t>Zuschläge:</t>
  </si>
  <si>
    <t>Abschläge:</t>
  </si>
  <si>
    <t>Cannabis</t>
  </si>
  <si>
    <t>Autor:</t>
  </si>
  <si>
    <t>Heroin / Methaphetamin</t>
  </si>
  <si>
    <t>Kokain</t>
  </si>
  <si>
    <t>MDMA</t>
  </si>
  <si>
    <t>Gramm netto manuell</t>
  </si>
  <si>
    <t>Geständnis: 20-33 %</t>
  </si>
  <si>
    <t>Blosser Kurier im Inland: bis 30 %</t>
  </si>
  <si>
    <t>Blosser Kurier aus dem Ausland: bis 20 %</t>
  </si>
  <si>
    <t>Einsatzstrafe Heroin-Äquivalenz</t>
  </si>
  <si>
    <t>Total Abschläge</t>
  </si>
  <si>
    <t>Total Zuschläge</t>
  </si>
  <si>
    <t>Strafmass
Geldstrafe (in Tagesansätzen)</t>
  </si>
  <si>
    <t>Kokain
Methamphetamin (in Gramm)</t>
  </si>
  <si>
    <t>Monat / 30 TS</t>
  </si>
  <si>
    <t>Monate / 60 TS</t>
  </si>
  <si>
    <t>Monate / 180 TS</t>
  </si>
  <si>
    <t>Monate / 360 TS</t>
  </si>
  <si>
    <t>Multiplikator bis 24 Monate Gramm</t>
  </si>
  <si>
    <t>Multiplikator ab 24.1 Monate Gramm</t>
  </si>
  <si>
    <t>Input base values for calculation in grams</t>
  </si>
  <si>
    <t>Heroin</t>
  </si>
  <si>
    <t>The drug table. It show the estimated equivalent time in prison in months based on the drug amount in grams.</t>
  </si>
  <si>
    <t>Gramm</t>
  </si>
  <si>
    <t>MDMA 
(in Gramm)</t>
  </si>
  <si>
    <t>Percentage deducted for the penalty depending on action or event</t>
  </si>
  <si>
    <t>Percentage added for penalty depending on history</t>
  </si>
  <si>
    <t>12 Months Equivalent per Drug</t>
  </si>
  <si>
    <t>Datum der Hauptverhandlung</t>
  </si>
  <si>
    <t>Umrechnungsfaktor</t>
  </si>
  <si>
    <t>%</t>
  </si>
  <si>
    <t>Umrechnungsfaktor zu Heroin-äquivalent</t>
  </si>
  <si>
    <t>Cannabis Heroin-Equivalent Amount</t>
  </si>
  <si>
    <t>Download des Tools: www.biglerkaufmann.ch / www.kunzrecht.ch</t>
  </si>
  <si>
    <t>Verminderte Zurechnungsfähigkeit wegen eigener Drogenabhängigkeit des Händlers: 20-33 %</t>
  </si>
  <si>
    <t>Berner Modell</t>
  </si>
  <si>
    <t>Hansjakob</t>
  </si>
  <si>
    <t>Datum der Festnahme</t>
  </si>
  <si>
    <t>Anzurechnende Haftzeit</t>
  </si>
  <si>
    <t>Umsatz in CHF</t>
  </si>
  <si>
    <t>Gewinn in CHF</t>
  </si>
  <si>
    <t>Blosse Hilfstätigkeiten, wie z.B. Lagerung: bis 30 %</t>
  </si>
  <si>
    <t>Gramm brutto</t>
  </si>
  <si>
    <t>Gramm netto berechnet</t>
  </si>
  <si>
    <t>Effektiv Gramm netto</t>
  </si>
  <si>
    <t>Total Gramm netto</t>
  </si>
  <si>
    <t>Deutlich mehr als fünf Geschäfte: 10-20 %</t>
  </si>
  <si>
    <t xml:space="preserve">
</t>
  </si>
  <si>
    <t>Bemerkungen</t>
  </si>
  <si>
    <t>Gramm Heroin-Äquivalenz</t>
  </si>
  <si>
    <t>Reine Vermittlung ohne eigenes Gewinninteresse: bis 30 %</t>
  </si>
  <si>
    <t>Anstaltentreffen: bis 30 %</t>
  </si>
  <si>
    <t>Deutlich weniger als fünf Geschäfte: 10-20 %</t>
  </si>
  <si>
    <t>Vorstrafen, insb. einschlägige: bis max. 50 %</t>
  </si>
  <si>
    <t>Fingerhut / Schlegel / Jucker</t>
  </si>
  <si>
    <t>Version 1 / 23.02.2018</t>
  </si>
  <si>
    <t>©FS Philipp Kunz, Köniz</t>
  </si>
  <si>
    <t>©RA Simon Bigler &amp; RA Florian Kaufmann, Bern</t>
  </si>
  <si>
    <t>Einsatzstrafe kombiniert [Monate]</t>
  </si>
  <si>
    <t>Einsatzstrafe kombiniert [Jahre und 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</si>
</sst>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quot;CHF&quot;\ * #,##0.00_ ;_ &quot;CHF&quot;\ * \-#,##0.00_ ;_ &quot;CHF&quot;\ * &quot;-&quot;??_ ;_ @_ "/>
    <numFmt numFmtId="164" formatCode="yyyy\.mm\.dd"/>
    <numFmt numFmtId="165" formatCode="dd\.mm\.yyyy\ \&amp;\ &quot;&quot;"/>
    <numFmt numFmtId="166" formatCode="0.0"/>
    <numFmt numFmtId="167" formatCode="#,##0_ ;\-#,##0\ "/>
  </numFmts>
  <fonts count="29" x14ac:knownFonts="1">
    <font>
      <sz val="11"/>
      <color theme="1"/>
      <name val="Calibri"/>
      <family val="2"/>
      <scheme val="minor"/>
    </font>
    <font>
      <b/>
      <sz val="11"/>
      <color theme="1"/>
      <name val="Calibri"/>
      <family val="2"/>
      <scheme val="minor"/>
    </font>
    <font>
      <sz val="11"/>
      <color theme="1"/>
      <name val="Calibri"/>
      <family val="2"/>
      <scheme val="minor"/>
    </font>
    <font>
      <b/>
      <sz val="11"/>
      <color rgb="FF636363"/>
      <name val="Calibri"/>
      <family val="2"/>
      <scheme val="minor"/>
    </font>
    <font>
      <sz val="11"/>
      <color rgb="FF636363"/>
      <name val="Calibri"/>
      <family val="2"/>
      <scheme val="minor"/>
    </font>
    <font>
      <sz val="11"/>
      <color rgb="FF006100"/>
      <name val="Calibri"/>
      <family val="2"/>
      <scheme val="minor"/>
    </font>
    <font>
      <i/>
      <sz val="11"/>
      <color theme="1"/>
      <name val="Calibri"/>
      <family val="2"/>
      <scheme val="minor"/>
    </font>
    <font>
      <sz val="11"/>
      <color theme="0"/>
      <name val="Calibri"/>
      <family val="2"/>
      <scheme val="minor"/>
    </font>
    <font>
      <i/>
      <sz val="11"/>
      <color rgb="FF636363"/>
      <name val="Calibri"/>
      <family val="2"/>
      <scheme val="minor"/>
    </font>
    <font>
      <u/>
      <sz val="11"/>
      <color theme="10"/>
      <name val="Calibri"/>
      <family val="2"/>
      <scheme val="minor"/>
    </font>
    <font>
      <sz val="12"/>
      <name val="Calibri"/>
      <family val="2"/>
      <scheme val="minor"/>
    </font>
    <font>
      <sz val="11"/>
      <name val="Calibri"/>
      <family val="2"/>
      <scheme val="minor"/>
    </font>
    <font>
      <b/>
      <sz val="12"/>
      <name val="Calibri"/>
      <family val="2"/>
      <scheme val="minor"/>
    </font>
    <font>
      <b/>
      <sz val="14"/>
      <name val="Calibri"/>
      <family val="2"/>
      <scheme val="minor"/>
    </font>
    <font>
      <sz val="11"/>
      <name val="Calibri"/>
      <family val="2"/>
      <scheme val="minor"/>
    </font>
    <font>
      <b/>
      <sz val="11"/>
      <name val="Calibri"/>
      <family val="2"/>
      <scheme val="minor"/>
    </font>
    <font>
      <sz val="11"/>
      <color theme="0" tint="-0.499984740745262"/>
      <name val="Calibri"/>
      <family val="2"/>
      <scheme val="minor"/>
    </font>
    <font>
      <b/>
      <sz val="14"/>
      <color theme="0" tint="-0.499984740745262"/>
      <name val="Calibri"/>
      <family val="2"/>
      <scheme val="minor"/>
    </font>
    <font>
      <b/>
      <sz val="14"/>
      <color rgb="FF636363"/>
      <name val="Calibri"/>
      <family val="2"/>
      <scheme val="minor"/>
    </font>
    <font>
      <sz val="14"/>
      <name val="Calibri"/>
      <family val="2"/>
      <scheme val="minor"/>
    </font>
    <font>
      <sz val="14"/>
      <color theme="1"/>
      <name val="Calibri"/>
      <family val="2"/>
      <scheme val="minor"/>
    </font>
    <font>
      <sz val="14"/>
      <color rgb="FF636363"/>
      <name val="Calibri"/>
      <family val="2"/>
      <scheme val="minor"/>
    </font>
    <font>
      <b/>
      <sz val="14"/>
      <color rgb="FFFF0000"/>
      <name val="Calibri"/>
      <family val="2"/>
      <scheme val="minor"/>
    </font>
    <font>
      <sz val="14"/>
      <color rgb="FF006100"/>
      <name val="Calibri"/>
      <family val="2"/>
      <scheme val="minor"/>
    </font>
    <font>
      <sz val="12"/>
      <name val="Calibri"/>
      <family val="2"/>
      <scheme val="minor"/>
    </font>
    <font>
      <sz val="14"/>
      <color theme="0" tint="-0.499984740745262"/>
      <name val="Calibri"/>
      <family val="2"/>
      <scheme val="minor"/>
    </font>
    <font>
      <i/>
      <sz val="14"/>
      <color rgb="FF636363"/>
      <name val="Calibri"/>
      <family val="2"/>
      <scheme val="minor"/>
    </font>
    <font>
      <i/>
      <sz val="14"/>
      <name val="Calibri"/>
      <family val="2"/>
      <scheme val="minor"/>
    </font>
    <font>
      <sz val="11"/>
      <color rgb="FF63636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C6EFCE"/>
      </patternFill>
    </fill>
  </fills>
  <borders count="30">
    <border>
      <left/>
      <right/>
      <top/>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tint="-0.14996795556505021"/>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right/>
      <top style="medium">
        <color theme="0"/>
      </top>
      <bottom style="thin">
        <color theme="0"/>
      </bottom>
      <diagonal/>
    </border>
    <border>
      <left/>
      <right/>
      <top/>
      <bottom style="medium">
        <color theme="0"/>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style="dashed">
        <color theme="0" tint="-0.499984740745262"/>
      </bottom>
      <diagonal/>
    </border>
    <border>
      <left style="dashed">
        <color theme="0" tint="-0.499984740745262"/>
      </left>
      <right/>
      <top style="dashed">
        <color theme="0" tint="-0.499984740745262"/>
      </top>
      <bottom/>
      <diagonal/>
    </border>
    <border>
      <left/>
      <right/>
      <top style="dashed">
        <color theme="0" tint="-0.499984740745262"/>
      </top>
      <bottom/>
      <diagonal/>
    </border>
    <border>
      <left/>
      <right style="dashed">
        <color theme="0" tint="-0.499984740745262"/>
      </right>
      <top style="dashed">
        <color theme="0" tint="-0.499984740745262"/>
      </top>
      <bottom/>
      <diagonal/>
    </border>
    <border>
      <left style="dashed">
        <color theme="0" tint="-0.499984740745262"/>
      </left>
      <right/>
      <top/>
      <bottom style="dashed">
        <color theme="0" tint="-0.499984740745262"/>
      </bottom>
      <diagonal/>
    </border>
    <border>
      <left/>
      <right/>
      <top/>
      <bottom style="dashed">
        <color theme="0" tint="-0.499984740745262"/>
      </bottom>
      <diagonal/>
    </border>
    <border>
      <left/>
      <right style="dashed">
        <color theme="0" tint="-0.499984740745262"/>
      </right>
      <top/>
      <bottom style="dashed">
        <color theme="0" tint="-0.499984740745262"/>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right/>
      <top style="medium">
        <color theme="0" tint="-0.14993743705557422"/>
      </top>
      <bottom style="medium">
        <color theme="0" tint="-0.14996795556505021"/>
      </bottom>
      <diagonal/>
    </border>
  </borders>
  <cellStyleXfs count="5">
    <xf numFmtId="0" fontId="0" fillId="0" borderId="0"/>
    <xf numFmtId="9" fontId="2" fillId="0" borderId="0" applyFont="0" applyFill="0" applyBorder="0" applyAlignment="0" applyProtection="0"/>
    <xf numFmtId="44" fontId="2" fillId="0" borderId="0" applyFont="0" applyFill="0" applyBorder="0" applyAlignment="0" applyProtection="0"/>
    <xf numFmtId="0" fontId="5" fillId="3" borderId="0" applyNumberFormat="0" applyBorder="0" applyAlignment="0" applyProtection="0"/>
    <xf numFmtId="0" fontId="9" fillId="0" borderId="0" applyNumberFormat="0" applyFill="0" applyBorder="0" applyAlignment="0" applyProtection="0"/>
  </cellStyleXfs>
  <cellXfs count="125">
    <xf numFmtId="0" fontId="0" fillId="0" borderId="0" xfId="0"/>
    <xf numFmtId="0" fontId="0" fillId="0" borderId="0" xfId="0" applyAlignment="1">
      <alignment wrapText="1"/>
    </xf>
    <xf numFmtId="0" fontId="0" fillId="0" borderId="0" xfId="0" applyAlignment="1">
      <alignment vertical="center" wrapText="1"/>
    </xf>
    <xf numFmtId="9" fontId="0" fillId="0" borderId="0" xfId="0" applyNumberFormat="1" applyAlignment="1">
      <alignment wrapText="1"/>
    </xf>
    <xf numFmtId="0" fontId="0" fillId="0" borderId="0" xfId="0" applyBorder="1" applyAlignment="1">
      <alignment horizontal="center"/>
    </xf>
    <xf numFmtId="0" fontId="0" fillId="0" borderId="0" xfId="0" applyBorder="1" applyAlignment="1"/>
    <xf numFmtId="0" fontId="0" fillId="0" borderId="0" xfId="0" applyFill="1" applyBorder="1"/>
    <xf numFmtId="1" fontId="0" fillId="0" borderId="0" xfId="0" applyNumberFormat="1"/>
    <xf numFmtId="166" fontId="0" fillId="0" borderId="0" xfId="0" applyNumberFormat="1"/>
    <xf numFmtId="0" fontId="6" fillId="0" borderId="0" xfId="0" applyFont="1" applyBorder="1" applyAlignment="1">
      <alignment vertical="center"/>
    </xf>
    <xf numFmtId="44" fontId="6" fillId="0" borderId="0" xfId="2" applyFont="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Alignment="1">
      <alignment horizontal="center" vertical="center" wrapText="1"/>
    </xf>
    <xf numFmtId="2" fontId="0" fillId="0" borderId="0" xfId="0" applyNumberFormat="1"/>
    <xf numFmtId="0" fontId="4" fillId="0" borderId="10" xfId="0" applyFont="1" applyBorder="1"/>
    <xf numFmtId="0" fontId="4" fillId="0" borderId="0" xfId="0" applyFont="1"/>
    <xf numFmtId="0" fontId="0" fillId="0" borderId="0" xfId="0" applyAlignment="1">
      <alignment horizontal="center"/>
    </xf>
    <xf numFmtId="44" fontId="3" fillId="2" borderId="0" xfId="1" applyNumberFormat="1" applyFont="1" applyFill="1" applyBorder="1" applyAlignment="1" applyProtection="1">
      <alignment horizontal="right" vertical="center"/>
      <protection locked="0"/>
    </xf>
    <xf numFmtId="0" fontId="10" fillId="0" borderId="0" xfId="0" applyFont="1" applyProtection="1"/>
    <xf numFmtId="0" fontId="11" fillId="0" borderId="0" xfId="0" applyFont="1" applyProtection="1"/>
    <xf numFmtId="0" fontId="12" fillId="0" borderId="0" xfId="0" applyFont="1" applyFill="1" applyBorder="1" applyProtection="1"/>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13" fillId="0" borderId="0" xfId="0" applyFont="1" applyFill="1" applyBorder="1" applyProtection="1"/>
    <xf numFmtId="0" fontId="14" fillId="0" borderId="0" xfId="0" applyFont="1" applyProtection="1"/>
    <xf numFmtId="0" fontId="14" fillId="0" borderId="0" xfId="0" applyFont="1" applyFill="1" applyBorder="1" applyProtection="1"/>
    <xf numFmtId="0" fontId="14" fillId="0" borderId="0" xfId="0" applyFont="1" applyFill="1" applyBorder="1" applyAlignment="1" applyProtection="1">
      <alignment vertical="center"/>
    </xf>
    <xf numFmtId="0" fontId="14" fillId="0" borderId="0" xfId="0" applyFont="1" applyAlignment="1" applyProtection="1">
      <alignment vertical="center"/>
    </xf>
    <xf numFmtId="0" fontId="15" fillId="0" borderId="0" xfId="0" applyFont="1" applyFill="1" applyBorder="1" applyAlignment="1" applyProtection="1">
      <alignment vertical="center"/>
    </xf>
    <xf numFmtId="0" fontId="16" fillId="0" borderId="0" xfId="0" applyFont="1" applyAlignment="1" applyProtection="1">
      <alignment horizontal="right" vertical="center"/>
    </xf>
    <xf numFmtId="164" fontId="16" fillId="0" borderId="0" xfId="0" applyNumberFormat="1" applyFont="1" applyAlignment="1" applyProtection="1">
      <alignment horizontal="right" vertical="center"/>
    </xf>
    <xf numFmtId="165" fontId="16" fillId="0" borderId="0" xfId="0" applyNumberFormat="1" applyFont="1" applyAlignment="1" applyProtection="1">
      <alignment horizontal="right" vertical="center"/>
    </xf>
    <xf numFmtId="0" fontId="17" fillId="0" borderId="8" xfId="0" applyFont="1" applyBorder="1" applyAlignment="1" applyProtection="1">
      <alignment vertical="top" wrapText="1"/>
    </xf>
    <xf numFmtId="0" fontId="18" fillId="2" borderId="12" xfId="1" applyNumberFormat="1" applyFont="1" applyFill="1" applyBorder="1" applyAlignment="1" applyProtection="1">
      <alignment horizontal="left"/>
      <protection locked="0"/>
    </xf>
    <xf numFmtId="0" fontId="18" fillId="2" borderId="11" xfId="1" applyNumberFormat="1" applyFont="1" applyFill="1" applyBorder="1" applyAlignment="1" applyProtection="1">
      <alignment horizontal="left"/>
      <protection locked="0"/>
    </xf>
    <xf numFmtId="0" fontId="17" fillId="0" borderId="0" xfId="0" applyFont="1" applyBorder="1" applyAlignment="1" applyProtection="1">
      <alignment vertical="top" wrapText="1"/>
    </xf>
    <xf numFmtId="0" fontId="19" fillId="0" borderId="0" xfId="0" applyFont="1" applyFill="1" applyBorder="1" applyProtection="1"/>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20" fillId="0" borderId="0" xfId="0" applyFont="1" applyProtection="1"/>
    <xf numFmtId="0" fontId="17" fillId="0" borderId="12"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xf>
    <xf numFmtId="0" fontId="21" fillId="0" borderId="0" xfId="0" applyFont="1" applyBorder="1" applyAlignment="1" applyProtection="1">
      <alignment horizontal="left" vertical="center" wrapText="1"/>
    </xf>
    <xf numFmtId="0" fontId="18" fillId="2" borderId="5" xfId="1" applyNumberFormat="1" applyFont="1" applyFill="1" applyBorder="1" applyAlignment="1" applyProtection="1">
      <alignment horizontal="right" vertical="center"/>
      <protection locked="0"/>
    </xf>
    <xf numFmtId="0" fontId="18" fillId="2" borderId="9" xfId="1" applyNumberFormat="1" applyFont="1" applyFill="1" applyBorder="1" applyAlignment="1" applyProtection="1">
      <alignment horizontal="right" vertical="center"/>
      <protection locked="0"/>
    </xf>
    <xf numFmtId="0" fontId="21" fillId="0" borderId="8" xfId="0" applyFont="1" applyBorder="1" applyAlignment="1" applyProtection="1">
      <alignment vertical="top" wrapText="1"/>
    </xf>
    <xf numFmtId="167" fontId="18" fillId="2" borderId="2" xfId="1" applyNumberFormat="1" applyFont="1" applyFill="1" applyBorder="1" applyAlignment="1" applyProtection="1">
      <alignment horizontal="right" vertical="center"/>
      <protection locked="0"/>
    </xf>
    <xf numFmtId="0" fontId="21" fillId="0" borderId="8" xfId="0" applyFont="1" applyBorder="1" applyAlignment="1" applyProtection="1">
      <alignment horizontal="left" vertical="center" wrapText="1"/>
    </xf>
    <xf numFmtId="0" fontId="18" fillId="2" borderId="1" xfId="1" applyNumberFormat="1" applyFont="1" applyFill="1" applyBorder="1" applyAlignment="1" applyProtection="1">
      <alignment horizontal="right" vertical="center"/>
      <protection locked="0"/>
    </xf>
    <xf numFmtId="0" fontId="18" fillId="2" borderId="12" xfId="1" applyNumberFormat="1" applyFont="1" applyFill="1" applyBorder="1" applyAlignment="1" applyProtection="1">
      <alignment horizontal="right" vertical="center"/>
      <protection locked="0"/>
    </xf>
    <xf numFmtId="9" fontId="18" fillId="2" borderId="5" xfId="1" applyNumberFormat="1" applyFont="1" applyFill="1" applyBorder="1" applyAlignment="1" applyProtection="1">
      <alignment horizontal="right" vertical="center"/>
      <protection locked="0"/>
    </xf>
    <xf numFmtId="9" fontId="18" fillId="2" borderId="6" xfId="1" applyNumberFormat="1" applyFont="1" applyFill="1" applyBorder="1" applyAlignment="1" applyProtection="1">
      <alignment horizontal="right" vertical="center"/>
      <protection locked="0"/>
    </xf>
    <xf numFmtId="9" fontId="18" fillId="2" borderId="7" xfId="1" applyNumberFormat="1" applyFont="1" applyFill="1" applyBorder="1" applyAlignment="1" applyProtection="1">
      <alignment horizontal="right" vertical="center"/>
      <protection locked="0"/>
    </xf>
    <xf numFmtId="0" fontId="19" fillId="0" borderId="0" xfId="0" applyFont="1" applyProtection="1"/>
    <xf numFmtId="0" fontId="18" fillId="2" borderId="2" xfId="1" applyNumberFormat="1" applyFont="1" applyFill="1" applyBorder="1" applyAlignment="1" applyProtection="1">
      <alignment horizontal="right" vertical="center"/>
      <protection locked="0"/>
    </xf>
    <xf numFmtId="0" fontId="18" fillId="2" borderId="3" xfId="1" applyNumberFormat="1" applyFont="1" applyFill="1" applyBorder="1" applyAlignment="1" applyProtection="1">
      <alignment horizontal="right" vertical="center"/>
      <protection locked="0"/>
    </xf>
    <xf numFmtId="0" fontId="18" fillId="2" borderId="4" xfId="1" applyNumberFormat="1" applyFont="1" applyFill="1" applyBorder="1" applyAlignment="1" applyProtection="1">
      <alignment horizontal="right" vertical="center"/>
      <protection locked="0"/>
    </xf>
    <xf numFmtId="2" fontId="18" fillId="0" borderId="8" xfId="0" applyNumberFormat="1" applyFont="1" applyBorder="1" applyAlignment="1" applyProtection="1">
      <alignment vertical="top" wrapText="1"/>
    </xf>
    <xf numFmtId="0" fontId="21" fillId="0" borderId="0" xfId="0" applyFont="1" applyFill="1" applyBorder="1" applyProtection="1"/>
    <xf numFmtId="1" fontId="18" fillId="0" borderId="0" xfId="0" applyNumberFormat="1" applyFont="1" applyFill="1" applyBorder="1" applyAlignment="1" applyProtection="1">
      <alignment horizontal="right"/>
    </xf>
    <xf numFmtId="2" fontId="21" fillId="0" borderId="8" xfId="0" applyNumberFormat="1" applyFont="1" applyBorder="1" applyAlignment="1" applyProtection="1">
      <alignment vertical="top" wrapText="1"/>
    </xf>
    <xf numFmtId="4" fontId="21" fillId="0" borderId="8" xfId="0" applyNumberFormat="1" applyFont="1" applyBorder="1" applyAlignment="1" applyProtection="1">
      <alignment vertical="top" wrapText="1"/>
    </xf>
    <xf numFmtId="0" fontId="18" fillId="0" borderId="8" xfId="0" applyFont="1" applyBorder="1" applyAlignment="1" applyProtection="1">
      <alignment vertical="top" wrapText="1"/>
    </xf>
    <xf numFmtId="9" fontId="22" fillId="0" borderId="1" xfId="1" applyNumberFormat="1" applyFont="1" applyFill="1" applyBorder="1" applyAlignment="1" applyProtection="1">
      <alignment horizontal="right" vertical="center"/>
    </xf>
    <xf numFmtId="9" fontId="22" fillId="0" borderId="0" xfId="1" applyNumberFormat="1" applyFont="1" applyFill="1" applyBorder="1" applyAlignment="1" applyProtection="1">
      <alignment horizontal="right" vertical="center"/>
    </xf>
    <xf numFmtId="0" fontId="21" fillId="0" borderId="0" xfId="0" applyFont="1" applyBorder="1" applyAlignment="1" applyProtection="1">
      <alignment vertical="top" wrapText="1"/>
    </xf>
    <xf numFmtId="2" fontId="23" fillId="0" borderId="0" xfId="3" applyNumberFormat="1" applyFont="1" applyFill="1" applyBorder="1" applyAlignment="1" applyProtection="1">
      <alignment horizontal="right" vertical="center"/>
    </xf>
    <xf numFmtId="1" fontId="18" fillId="0" borderId="0" xfId="1" applyNumberFormat="1" applyFont="1" applyFill="1" applyBorder="1" applyAlignment="1" applyProtection="1">
      <alignment horizontal="right" vertical="center"/>
    </xf>
    <xf numFmtId="9" fontId="18" fillId="0" borderId="0" xfId="1" applyNumberFormat="1" applyFont="1" applyFill="1" applyBorder="1" applyAlignment="1" applyProtection="1">
      <alignment horizontal="center" vertical="center" wrapText="1"/>
    </xf>
    <xf numFmtId="9" fontId="18" fillId="0" borderId="0" xfId="1" applyNumberFormat="1" applyFont="1" applyFill="1" applyBorder="1" applyAlignment="1" applyProtection="1">
      <alignment horizontal="center" vertical="center"/>
    </xf>
    <xf numFmtId="1" fontId="18" fillId="0" borderId="8" xfId="0" applyNumberFormat="1" applyFont="1" applyBorder="1" applyAlignment="1" applyProtection="1">
      <alignment vertical="top" wrapText="1"/>
    </xf>
    <xf numFmtId="1" fontId="18" fillId="0" borderId="8" xfId="0" applyNumberFormat="1" applyFont="1" applyBorder="1" applyAlignment="1" applyProtection="1">
      <alignment horizontal="right" vertical="top" wrapText="1"/>
    </xf>
    <xf numFmtId="1" fontId="18" fillId="0" borderId="0" xfId="0" applyNumberFormat="1" applyFont="1" applyBorder="1" applyAlignment="1" applyProtection="1">
      <alignment vertical="top" wrapText="1"/>
    </xf>
    <xf numFmtId="1" fontId="18" fillId="0" borderId="29" xfId="0" applyNumberFormat="1" applyFont="1" applyBorder="1" applyAlignment="1" applyProtection="1">
      <alignment horizontal="right" vertical="top" wrapText="1"/>
    </xf>
    <xf numFmtId="0" fontId="24" fillId="0" borderId="0" xfId="0" applyFont="1" applyProtection="1"/>
    <xf numFmtId="0" fontId="17" fillId="0" borderId="0" xfId="0" applyFont="1" applyAlignment="1" applyProtection="1">
      <alignment horizontal="right"/>
    </xf>
    <xf numFmtId="0" fontId="17" fillId="0" borderId="0" xfId="0" applyFont="1" applyBorder="1" applyAlignment="1" applyProtection="1">
      <alignment horizontal="right"/>
    </xf>
    <xf numFmtId="0" fontId="17" fillId="0" borderId="0" xfId="0" applyFont="1" applyBorder="1" applyAlignment="1" applyProtection="1">
      <alignment vertical="center"/>
    </xf>
    <xf numFmtId="0" fontId="18" fillId="0" borderId="0" xfId="0" applyFont="1" applyBorder="1" applyAlignment="1" applyProtection="1">
      <alignment horizontal="center"/>
    </xf>
    <xf numFmtId="0" fontId="21" fillId="0" borderId="8" xfId="0" applyFont="1" applyBorder="1" applyAlignment="1" applyProtection="1">
      <alignment vertical="center" wrapText="1"/>
    </xf>
    <xf numFmtId="9" fontId="18" fillId="2" borderId="1" xfId="1" applyNumberFormat="1" applyFont="1" applyFill="1" applyBorder="1" applyAlignment="1" applyProtection="1">
      <alignment horizontal="right" vertical="center"/>
      <protection locked="0"/>
    </xf>
    <xf numFmtId="0" fontId="18" fillId="0" borderId="8" xfId="0" applyFont="1" applyBorder="1" applyAlignment="1" applyProtection="1">
      <alignment vertical="center" wrapText="1"/>
    </xf>
    <xf numFmtId="9" fontId="18" fillId="2" borderId="2" xfId="1" applyNumberFormat="1" applyFont="1" applyFill="1" applyBorder="1" applyAlignment="1" applyProtection="1">
      <alignment horizontal="right" vertical="center"/>
      <protection locked="0"/>
    </xf>
    <xf numFmtId="0" fontId="21" fillId="0" borderId="0" xfId="0" applyFont="1" applyBorder="1" applyAlignment="1" applyProtection="1">
      <alignment vertical="center" wrapText="1"/>
    </xf>
    <xf numFmtId="9" fontId="18" fillId="0" borderId="0" xfId="1" applyNumberFormat="1" applyFont="1" applyFill="1" applyBorder="1" applyAlignment="1" applyProtection="1">
      <alignment horizontal="right" vertical="center"/>
    </xf>
    <xf numFmtId="0" fontId="18" fillId="0" borderId="0" xfId="1" applyNumberFormat="1" applyFont="1" applyFill="1" applyBorder="1" applyAlignment="1" applyProtection="1">
      <alignment horizontal="right" vertical="center"/>
    </xf>
    <xf numFmtId="0" fontId="19" fillId="0" borderId="0" xfId="0" applyFont="1" applyBorder="1" applyAlignment="1" applyProtection="1">
      <alignment vertical="center"/>
    </xf>
    <xf numFmtId="9" fontId="19" fillId="0" borderId="0" xfId="0" applyNumberFormat="1" applyFont="1" applyBorder="1" applyAlignment="1" applyProtection="1">
      <alignment horizontal="right"/>
    </xf>
    <xf numFmtId="9" fontId="18" fillId="0" borderId="0" xfId="0" applyNumberFormat="1" applyFont="1" applyBorder="1" applyAlignment="1" applyProtection="1">
      <alignment horizontal="center"/>
    </xf>
    <xf numFmtId="0" fontId="19" fillId="0" borderId="0" xfId="0" applyFont="1" applyBorder="1" applyProtection="1"/>
    <xf numFmtId="0" fontId="19" fillId="0" borderId="0" xfId="0" applyFont="1" applyBorder="1" applyAlignment="1" applyProtection="1">
      <alignment horizontal="right"/>
    </xf>
    <xf numFmtId="1" fontId="25" fillId="0" borderId="0" xfId="0" applyNumberFormat="1" applyFont="1" applyBorder="1" applyAlignment="1" applyProtection="1">
      <alignment horizontal="right"/>
    </xf>
    <xf numFmtId="0" fontId="19" fillId="0" borderId="0" xfId="0" applyNumberFormat="1" applyFont="1" applyBorder="1" applyAlignment="1" applyProtection="1">
      <alignment horizontal="right"/>
    </xf>
    <xf numFmtId="0" fontId="18" fillId="0" borderId="21" xfId="0" applyFont="1" applyFill="1" applyBorder="1" applyAlignment="1" applyProtection="1">
      <alignment horizontal="left" vertical="center"/>
    </xf>
    <xf numFmtId="9" fontId="18" fillId="0" borderId="22" xfId="0" applyNumberFormat="1" applyFont="1" applyBorder="1" applyAlignment="1" applyProtection="1">
      <alignment horizontal="right"/>
    </xf>
    <xf numFmtId="9" fontId="18" fillId="0" borderId="23" xfId="0" applyNumberFormat="1" applyFont="1" applyBorder="1" applyAlignment="1" applyProtection="1">
      <alignment horizontal="right"/>
    </xf>
    <xf numFmtId="0" fontId="18" fillId="0" borderId="26" xfId="0" applyFont="1" applyFill="1" applyBorder="1" applyAlignment="1" applyProtection="1">
      <alignment horizontal="left" vertical="center"/>
    </xf>
    <xf numFmtId="9" fontId="18" fillId="0" borderId="27" xfId="0" applyNumberFormat="1" applyFont="1" applyBorder="1" applyAlignment="1" applyProtection="1">
      <alignment horizontal="right"/>
    </xf>
    <xf numFmtId="0" fontId="18" fillId="0" borderId="27" xfId="0" applyFont="1" applyBorder="1" applyAlignment="1" applyProtection="1">
      <alignment horizontal="right"/>
    </xf>
    <xf numFmtId="0" fontId="18" fillId="0" borderId="28" xfId="0" applyFont="1" applyBorder="1" applyAlignment="1" applyProtection="1">
      <alignment horizontal="right"/>
    </xf>
    <xf numFmtId="0" fontId="26" fillId="0" borderId="0" xfId="0" applyFont="1" applyAlignment="1" applyProtection="1">
      <alignment horizontal="right"/>
    </xf>
    <xf numFmtId="14" fontId="18" fillId="2" borderId="5" xfId="1" applyNumberFormat="1" applyFont="1" applyFill="1" applyBorder="1" applyAlignment="1" applyProtection="1">
      <alignment horizontal="right" vertical="center"/>
      <protection locked="0"/>
    </xf>
    <xf numFmtId="0" fontId="27" fillId="0" borderId="0" xfId="0" applyFont="1" applyAlignment="1" applyProtection="1">
      <alignment horizontal="right"/>
    </xf>
    <xf numFmtId="0" fontId="18" fillId="0" borderId="8" xfId="0" applyFont="1" applyBorder="1" applyAlignment="1" applyProtection="1">
      <alignment horizontal="right" vertical="top" wrapText="1"/>
    </xf>
    <xf numFmtId="0" fontId="18" fillId="0" borderId="0" xfId="0" applyFont="1" applyBorder="1" applyAlignment="1" applyProtection="1">
      <alignment vertical="center" wrapText="1"/>
    </xf>
    <xf numFmtId="0" fontId="18" fillId="0" borderId="0" xfId="0" applyFont="1" applyBorder="1" applyAlignment="1" applyProtection="1">
      <alignment horizontal="right" vertical="top" wrapText="1"/>
    </xf>
    <xf numFmtId="0" fontId="18" fillId="0" borderId="0" xfId="0" applyFont="1" applyProtection="1"/>
    <xf numFmtId="0" fontId="21" fillId="0" borderId="21" xfId="0" applyFont="1" applyBorder="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0" fontId="28" fillId="0" borderId="24"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25" xfId="0" applyFont="1" applyBorder="1" applyAlignment="1" applyProtection="1">
      <alignment horizontal="left" vertical="top" wrapText="1"/>
      <protection locked="0"/>
    </xf>
    <xf numFmtId="0" fontId="28" fillId="0" borderId="0" xfId="0" applyFont="1" applyBorder="1" applyAlignment="1" applyProtection="1">
      <alignment vertical="top" wrapText="1"/>
    </xf>
    <xf numFmtId="0" fontId="28" fillId="0" borderId="26" xfId="0" applyFont="1" applyBorder="1" applyAlignment="1" applyProtection="1">
      <alignment horizontal="left" vertical="top" wrapText="1"/>
      <protection locked="0"/>
    </xf>
    <xf numFmtId="0" fontId="28" fillId="0" borderId="27" xfId="0" applyFont="1" applyBorder="1" applyAlignment="1" applyProtection="1">
      <alignment horizontal="left" vertical="top" wrapText="1"/>
      <protection locked="0"/>
    </xf>
    <xf numFmtId="0" fontId="28" fillId="0" borderId="28" xfId="0" applyFont="1" applyBorder="1" applyAlignment="1" applyProtection="1">
      <alignment horizontal="left" vertical="top" wrapText="1"/>
      <protection locked="0"/>
    </xf>
    <xf numFmtId="0" fontId="28" fillId="0" borderId="0" xfId="4" applyFont="1" applyAlignment="1" applyProtection="1">
      <alignment vertical="center"/>
      <protection locked="0"/>
    </xf>
  </cellXfs>
  <cellStyles count="5">
    <cellStyle name="Gut" xfId="3" builtinId="26"/>
    <cellStyle name="Link" xfId="4" builtinId="8"/>
    <cellStyle name="Prozent" xfId="1" builtinId="5"/>
    <cellStyle name="Standard" xfId="0" builtinId="0"/>
    <cellStyle name="Währung" xfId="2" builtinId="4"/>
  </cellStyles>
  <dxfs count="43">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i val="0"/>
        <strike val="0"/>
        <condense val="0"/>
        <extend val="0"/>
        <outline val="0"/>
        <shadow val="0"/>
        <u val="none"/>
        <vertAlign val="baseline"/>
        <sz val="11"/>
        <color rgb="FF636363"/>
        <name val="Calibri"/>
        <scheme val="minor"/>
      </font>
      <numFmt numFmtId="34" formatCode="_ &quot;CHF&quot;\ * #,##0.00_ ;_ &quot;CHF&quot;\ * \-#,##0.00_ ;_ &quot;CHF&quot;\ * &quot;-&quot;??_ ;_ @_ "/>
      <fill>
        <patternFill patternType="solid">
          <fgColor indexed="64"/>
          <bgColor theme="0" tint="-0.14999847407452621"/>
        </patternFill>
      </fill>
      <alignment horizontal="right" vertical="center" textRotation="0" wrapText="0" indent="0" justifyLastLine="0" shrinkToFit="0" readingOrder="0"/>
      <protection locked="0" hidden="0"/>
    </dxf>
    <dxf>
      <alignment horizontal="center" vertical="bottom" textRotation="0" wrapText="0" indent="0" justifyLastLine="0" shrinkToFit="0" readingOrder="0"/>
    </dxf>
    <dxf>
      <numFmt numFmtId="1" formatCode="0"/>
    </dxf>
    <dxf>
      <numFmt numFmtId="1" formatCode="0"/>
    </dxf>
    <dxf>
      <numFmt numFmtId="1" formatCode="0"/>
    </dxf>
    <dxf>
      <numFmt numFmtId="1" formatCode="0"/>
    </dxf>
    <dxf>
      <numFmt numFmtId="1" formatCode="0"/>
    </dxf>
    <dxf>
      <alignment horizontal="center" vertical="center"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strike val="0"/>
        <outline val="0"/>
        <shadow val="0"/>
        <u val="none"/>
        <vertAlign val="baseline"/>
        <sz val="11"/>
        <color theme="0"/>
        <name val="Calibri"/>
        <scheme val="minor"/>
      </font>
      <alignment horizontal="center" vertical="center" textRotation="0" indent="0" justifyLastLine="0" shrinkToFit="0" readingOrder="0"/>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i val="0"/>
        <color theme="0"/>
      </font>
      <fill>
        <patternFill>
          <fgColor rgb="FF636363"/>
          <bgColor rgb="FF636363"/>
        </patternFill>
      </fill>
      <border>
        <bottom style="thin">
          <color theme="1"/>
        </bottom>
      </border>
    </dxf>
    <dxf>
      <font>
        <color rgb="FF636363"/>
      </font>
      <border>
        <left style="thin">
          <color theme="1"/>
        </left>
        <right style="thin">
          <color theme="1"/>
        </right>
        <top style="thin">
          <color theme="1"/>
        </top>
        <bottom style="thin">
          <color theme="1"/>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i val="0"/>
        <color theme="0"/>
      </font>
      <fill>
        <patternFill>
          <fgColor rgb="FF636363"/>
          <bgColor rgb="FF636363"/>
        </patternFill>
      </fill>
      <border>
        <bottom style="thin">
          <color theme="1"/>
        </bottom>
      </border>
    </dxf>
    <dxf>
      <font>
        <color theme="1"/>
      </font>
      <border>
        <left style="thin">
          <color theme="1"/>
        </left>
        <right style="thin">
          <color theme="1"/>
        </right>
        <top style="thin">
          <color theme="1"/>
        </top>
        <bottom style="thin">
          <color theme="1"/>
        </bottom>
      </border>
    </dxf>
  </dxfs>
  <tableStyles count="2" defaultTableStyle="TableStyleMedium2" defaultPivotStyle="PivotStyleLight16">
    <tableStyle name="TableStyleLight1 2" pivot="0" count="7" xr9:uid="{00000000-0011-0000-FFFF-FFFF00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 name="TableStyleLight1 2 2" pivot="0" count="7" xr9:uid="{00000000-0011-0000-FFFF-FFFF01000000}">
      <tableStyleElement type="wholeTable" dxfId="35"/>
      <tableStyleElement type="headerRow" dxfId="34"/>
      <tableStyleElement type="totalRow" dxfId="33"/>
      <tableStyleElement type="firstColumn" dxfId="32"/>
      <tableStyleElement type="lastColumn" dxfId="31"/>
      <tableStyleElement type="firstRowStripe" dxfId="30"/>
      <tableStyleElement type="firstColumnStripe" dxfId="29"/>
    </tableStyle>
  </tableStyles>
  <colors>
    <mruColors>
      <color rgb="FF636363"/>
      <color rgb="FF999999"/>
      <color rgb="FFBEBEBE"/>
      <color rgb="FFFCFC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rgbClr val="636363"/>
                </a:solidFill>
                <a:latin typeface="+mn-lt"/>
                <a:ea typeface="+mn-ea"/>
                <a:cs typeface="+mn-cs"/>
              </a:defRPr>
            </a:pPr>
            <a:r>
              <a:rPr lang="de-CH" sz="2000">
                <a:solidFill>
                  <a:srgbClr val="636363"/>
                </a:solidFill>
              </a:rPr>
              <a:t>Strafmass Fingerhut</a:t>
            </a:r>
            <a:r>
              <a:rPr lang="de-CH" sz="2000" baseline="0">
                <a:solidFill>
                  <a:srgbClr val="636363"/>
                </a:solidFill>
              </a:rPr>
              <a:t>/Schlegel/Jucker </a:t>
            </a:r>
            <a:r>
              <a:rPr lang="de-CH" sz="2000">
                <a:solidFill>
                  <a:srgbClr val="636363"/>
                </a:solidFill>
              </a:rPr>
              <a:t>bis 1'600'000g</a:t>
            </a:r>
          </a:p>
        </c:rich>
      </c:tx>
      <c:overlay val="0"/>
      <c:spPr>
        <a:noFill/>
        <a:ln>
          <a:noFill/>
        </a:ln>
        <a:effectLst/>
      </c:spPr>
    </c:title>
    <c:autoTitleDeleted val="0"/>
    <c:plotArea>
      <c:layout/>
      <c:scatterChart>
        <c:scatterStyle val="smoothMarker"/>
        <c:varyColors val="0"/>
        <c:ser>
          <c:idx val="0"/>
          <c:order val="0"/>
          <c:tx>
            <c:strRef>
              <c:f>Plots!$A$2</c:f>
              <c:strCache>
                <c:ptCount val="1"/>
                <c:pt idx="0">
                  <c:v>Heroin</c:v>
                </c:pt>
              </c:strCache>
            </c:strRef>
          </c:tx>
          <c:spPr>
            <a:ln w="12700" cap="rnd">
              <a:solidFill>
                <a:schemeClr val="accent1"/>
              </a:solidFill>
              <a:round/>
            </a:ln>
            <a:effectLst/>
          </c:spPr>
          <c:marker>
            <c:symbol val="none"/>
          </c:marker>
          <c:xVal>
            <c:numRef>
              <c:f>Plots!$A$3:$A$358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Plots!$B$3:$B$358</c:f>
              <c:numCache>
                <c:formatCode>0.00</c:formatCode>
                <c:ptCount val="356"/>
                <c:pt idx="0">
                  <c:v>1</c:v>
                </c:pt>
                <c:pt idx="1">
                  <c:v>2</c:v>
                </c:pt>
                <c:pt idx="2">
                  <c:v>3</c:v>
                </c:pt>
                <c:pt idx="3">
                  <c:v>4</c:v>
                </c:pt>
                <c:pt idx="4">
                  <c:v>5</c:v>
                </c:pt>
                <c:pt idx="5">
                  <c:v>6</c:v>
                </c:pt>
                <c:pt idx="6">
                  <c:v>7</c:v>
                </c:pt>
                <c:pt idx="7">
                  <c:v>8</c:v>
                </c:pt>
                <c:pt idx="8">
                  <c:v>9</c:v>
                </c:pt>
                <c:pt idx="9">
                  <c:v>10</c:v>
                </c:pt>
                <c:pt idx="10">
                  <c:v>11</c:v>
                </c:pt>
                <c:pt idx="11">
                  <c:v>12</c:v>
                </c:pt>
                <c:pt idx="12">
                  <c:v>13.994725170678642</c:v>
                </c:pt>
                <c:pt idx="13">
                  <c:v>15.811501920303735</c:v>
                </c:pt>
                <c:pt idx="14">
                  <c:v>17.241832926968385</c:v>
                </c:pt>
                <c:pt idx="15">
                  <c:v>18.439801992525698</c:v>
                </c:pt>
                <c:pt idx="16">
                  <c:v>19.480144919565909</c:v>
                </c:pt>
                <c:pt idx="17">
                  <c:v>20.405402945833558</c:v>
                </c:pt>
                <c:pt idx="18">
                  <c:v>21.242346602443146</c:v>
                </c:pt>
                <c:pt idx="19">
                  <c:v>22.009031620631337</c:v>
                </c:pt>
                <c:pt idx="20">
                  <c:v>22.718272869526402</c:v>
                </c:pt>
                <c:pt idx="21">
                  <c:v>23.379528660820984</c:v>
                </c:pt>
                <c:pt idx="22">
                  <c:v>23.999999999999996</c:v>
                </c:pt>
                <c:pt idx="23">
                  <c:v>25.265438390625512</c:v>
                </c:pt>
                <c:pt idx="24">
                  <c:v>26.415417991157014</c:v>
                </c:pt>
                <c:pt idx="25">
                  <c:v>27.473141821279967</c:v>
                </c:pt>
                <c:pt idx="26">
                  <c:v>28.455146435920504</c:v>
                </c:pt>
                <c:pt idx="27">
                  <c:v>32.573011399138885</c:v>
                </c:pt>
                <c:pt idx="28">
                  <c:v>35.851237972457319</c:v>
                </c:pt>
                <c:pt idx="29">
                  <c:v>38.619575384225186</c:v>
                </c:pt>
                <c:pt idx="30">
                  <c:v>41.039422720240744</c:v>
                </c:pt>
                <c:pt idx="31">
                  <c:v>43.203291930211627</c:v>
                </c:pt>
                <c:pt idx="32">
                  <c:v>45.169729386289376</c:v>
                </c:pt>
                <c:pt idx="33">
                  <c:v>46.978411694026377</c:v>
                </c:pt>
                <c:pt idx="34">
                  <c:v>48.657615964587208</c:v>
                </c:pt>
                <c:pt idx="35">
                  <c:v>61.304754591484262</c:v>
                </c:pt>
                <c:pt idx="36">
                  <c:v>70.176425717108771</c:v>
                </c:pt>
                <c:pt idx="37">
                  <c:v>77.239150768450386</c:v>
                </c:pt>
                <c:pt idx="38">
                  <c:v>83.203352922076206</c:v>
                </c:pt>
                <c:pt idx="39">
                  <c:v>88.416755967369284</c:v>
                </c:pt>
                <c:pt idx="40">
                  <c:v>93.078670858022477</c:v>
                </c:pt>
                <c:pt idx="41">
                  <c:v>97.315231929174431</c:v>
                </c:pt>
                <c:pt idx="42">
                  <c:v>101.21191983620996</c:v>
                </c:pt>
                <c:pt idx="43">
                  <c:v>104.82965576835593</c:v>
                </c:pt>
                <c:pt idx="44">
                  <c:v>108.21356915980962</c:v>
                </c:pt>
                <c:pt idx="45">
                  <c:v>111.39813200670672</c:v>
                </c:pt>
                <c:pt idx="46">
                  <c:v>114.41034023932917</c:v>
                </c:pt>
                <c:pt idx="47">
                  <c:v>117.27177671025905</c:v>
                </c:pt>
                <c:pt idx="48">
                  <c:v>120.00000000000001</c:v>
                </c:pt>
                <c:pt idx="49">
                  <c:v>122.60950918296855</c:v>
                </c:pt>
                <c:pt idx="50">
                  <c:v>125.11243217506139</c:v>
                </c:pt>
                <c:pt idx="51">
                  <c:v>127.51902830191341</c:v>
                </c:pt>
                <c:pt idx="52">
                  <c:v>129.83806266278373</c:v>
                </c:pt>
                <c:pt idx="53">
                  <c:v>132.07708995578506</c:v>
                </c:pt>
                <c:pt idx="54">
                  <c:v>134.24267304976763</c:v>
                </c:pt>
                <c:pt idx="55">
                  <c:v>136.34055366869882</c:v>
                </c:pt>
                <c:pt idx="56">
                  <c:v>138.37578735998795</c:v>
                </c:pt>
                <c:pt idx="57">
                  <c:v>140.35285143421763</c:v>
                </c:pt>
                <c:pt idx="58">
                  <c:v>142.27573217960256</c:v>
                </c:pt>
                <c:pt idx="59">
                  <c:v>144.1479959931653</c:v>
                </c:pt>
                <c:pt idx="60">
                  <c:v>145.97284789376167</c:v>
                </c:pt>
                <c:pt idx="61">
                  <c:v>147.75318003582674</c:v>
                </c:pt>
                <c:pt idx="62">
                  <c:v>149.49161222576163</c:v>
                </c:pt>
                <c:pt idx="63">
                  <c:v>151.19052598738483</c:v>
                </c:pt>
                <c:pt idx="64">
                  <c:v>152.85209338264488</c:v>
                </c:pt>
                <c:pt idx="65">
                  <c:v>154.47830153690086</c:v>
                </c:pt>
                <c:pt idx="66">
                  <c:v>156.07097362216646</c:v>
                </c:pt>
                <c:pt idx="67">
                  <c:v>157.63178690090447</c:v>
                </c:pt>
                <c:pt idx="68">
                  <c:v>159.16228831585568</c:v>
                </c:pt>
                <c:pt idx="69">
                  <c:v>160.66390801972079</c:v>
                </c:pt>
                <c:pt idx="70">
                  <c:v>162.13797116619446</c:v>
                </c:pt>
                <c:pt idx="71">
                  <c:v>163.58570822641084</c:v>
                </c:pt>
                <c:pt idx="72">
                  <c:v>165.00826404889699</c:v>
                </c:pt>
                <c:pt idx="73">
                  <c:v>166.40670584415233</c:v>
                </c:pt>
                <c:pt idx="74">
                  <c:v>167.78203024501164</c:v>
                </c:pt>
                <c:pt idx="75">
                  <c:v>169.13516956955746</c:v>
                </c:pt>
                <c:pt idx="76">
                  <c:v>170.46699739337697</c:v>
                </c:pt>
                <c:pt idx="77">
                  <c:v>171.77833352151535</c:v>
                </c:pt>
                <c:pt idx="78">
                  <c:v>173.06994843688904</c:v>
                </c:pt>
                <c:pt idx="79">
                  <c:v>174.34256729062577</c:v>
                </c:pt>
                <c:pt idx="80">
                  <c:v>175.59687349037529</c:v>
                </c:pt>
                <c:pt idx="81">
                  <c:v>176.83351193473857</c:v>
                </c:pt>
                <c:pt idx="82">
                  <c:v>178.05309193531892</c:v>
                </c:pt>
                <c:pt idx="83">
                  <c:v>179.25618986228667</c:v>
                </c:pt>
                <c:pt idx="84">
                  <c:v>180.44335154459708</c:v>
                </c:pt>
                <c:pt idx="85">
                  <c:v>181.61509445195082</c:v>
                </c:pt>
                <c:pt idx="86">
                  <c:v>182.77190968213878</c:v>
                </c:pt>
                <c:pt idx="87">
                  <c:v>183.91426377445279</c:v>
                </c:pt>
                <c:pt idx="88">
                  <c:v>185.04260036730966</c:v>
                </c:pt>
                <c:pt idx="89">
                  <c:v>186.15734171604507</c:v>
                </c:pt>
                <c:pt idx="90">
                  <c:v>187.2588900849463</c:v>
                </c:pt>
                <c:pt idx="91">
                  <c:v>188.34762902595887</c:v>
                </c:pt>
                <c:pt idx="92">
                  <c:v>189.42392455507553</c:v>
                </c:pt>
                <c:pt idx="93">
                  <c:v>190.48812623618406</c:v>
                </c:pt>
                <c:pt idx="94">
                  <c:v>191.54056818106497</c:v>
                </c:pt>
                <c:pt idx="95">
                  <c:v>192.58156997329112</c:v>
                </c:pt>
                <c:pt idx="96">
                  <c:v>193.61143752294538</c:v>
                </c:pt>
                <c:pt idx="97">
                  <c:v>194.63046385834886</c:v>
                </c:pt>
                <c:pt idx="98">
                  <c:v>195.63892986035006</c:v>
                </c:pt>
                <c:pt idx="99">
                  <c:v>196.63710494415506</c:v>
                </c:pt>
                <c:pt idx="100">
                  <c:v>197.62524769318458</c:v>
                </c:pt>
                <c:pt idx="101">
                  <c:v>198.60360644899234</c:v>
                </c:pt>
                <c:pt idx="102">
                  <c:v>199.57241986089187</c:v>
                </c:pt>
                <c:pt idx="103">
                  <c:v>200.5319173985834</c:v>
                </c:pt>
                <c:pt idx="104">
                  <c:v>201.4823198307636</c:v>
                </c:pt>
                <c:pt idx="105">
                  <c:v>202.42383967241992</c:v>
                </c:pt>
                <c:pt idx="106">
                  <c:v>203.35668160326455</c:v>
                </c:pt>
                <c:pt idx="107">
                  <c:v>204.28104285953643</c:v>
                </c:pt>
                <c:pt idx="108">
                  <c:v>205.19711360120363</c:v>
                </c:pt>
                <c:pt idx="109">
                  <c:v>206.10507725641591</c:v>
                </c:pt>
                <c:pt idx="110">
                  <c:v>207.00511084489639</c:v>
                </c:pt>
                <c:pt idx="111">
                  <c:v>207.89738528181675</c:v>
                </c:pt>
                <c:pt idx="112">
                  <c:v>208.78206566356667</c:v>
                </c:pt>
                <c:pt idx="113">
                  <c:v>209.65931153671181</c:v>
                </c:pt>
                <c:pt idx="114">
                  <c:v>210.52927715132637</c:v>
                </c:pt>
                <c:pt idx="115">
                  <c:v>211.3921116997885</c:v>
                </c:pt>
                <c:pt idx="116">
                  <c:v>212.24795954203859</c:v>
                </c:pt>
                <c:pt idx="117">
                  <c:v>213.09696041822417</c:v>
                </c:pt>
                <c:pt idx="118">
                  <c:v>213.93924964957463</c:v>
                </c:pt>
                <c:pt idx="119">
                  <c:v>214.77495832829004</c:v>
                </c:pt>
                <c:pt idx="120">
                  <c:v>215.60421349716634</c:v>
                </c:pt>
                <c:pt idx="121">
                  <c:v>216.42713831961936</c:v>
                </c:pt>
                <c:pt idx="122">
                  <c:v>217.24385224072668</c:v>
                </c:pt>
                <c:pt idx="123">
                  <c:v>218.05447113985684</c:v>
                </c:pt>
                <c:pt idx="124">
                  <c:v>218.85910747541152</c:v>
                </c:pt>
                <c:pt idx="125">
                  <c:v>219.65787042217275</c:v>
                </c:pt>
                <c:pt idx="126">
                  <c:v>220.45086600170745</c:v>
                </c:pt>
                <c:pt idx="127">
                  <c:v>221.23819720625087</c:v>
                </c:pt>
                <c:pt idx="128">
                  <c:v>222.01996411646201</c:v>
                </c:pt>
                <c:pt idx="129">
                  <c:v>222.79626401341343</c:v>
                </c:pt>
                <c:pt idx="130">
                  <c:v>223.56719148515634</c:v>
                </c:pt>
                <c:pt idx="131">
                  <c:v>224.33283852817542</c:v>
                </c:pt>
                <c:pt idx="132">
                  <c:v>225.09329464402856</c:v>
                </c:pt>
                <c:pt idx="133">
                  <c:v>225.84864693144692</c:v>
                </c:pt>
                <c:pt idx="134">
                  <c:v>226.59898017415043</c:v>
                </c:pt>
                <c:pt idx="135">
                  <c:v>227.34437692461836</c:v>
                </c:pt>
                <c:pt idx="136">
                  <c:v>228.08491758404091</c:v>
                </c:pt>
                <c:pt idx="137">
                  <c:v>228.82068047865846</c:v>
                </c:pt>
                <c:pt idx="138">
                  <c:v>229.55174193268681</c:v>
                </c:pt>
                <c:pt idx="139">
                  <c:v>230.27817633801124</c:v>
                </c:pt>
                <c:pt idx="140">
                  <c:v>231.00005622082188</c:v>
                </c:pt>
                <c:pt idx="141">
                  <c:v>231.71745230535123</c:v>
                </c:pt>
                <c:pt idx="142">
                  <c:v>232.43043357486656</c:v>
                </c:pt>
                <c:pt idx="143">
                  <c:v>233.13906733005825</c:v>
                </c:pt>
                <c:pt idx="144">
                  <c:v>233.84341924495905</c:v>
                </c:pt>
                <c:pt idx="145">
                  <c:v>234.54355342051809</c:v>
                </c:pt>
                <c:pt idx="146">
                  <c:v>235.23953243595113</c:v>
                </c:pt>
                <c:pt idx="147">
                  <c:v>235.93141739797417</c:v>
                </c:pt>
                <c:pt idx="148">
                  <c:v>236.61926798802881</c:v>
                </c:pt>
                <c:pt idx="149">
                  <c:v>237.30314250759614</c:v>
                </c:pt>
                <c:pt idx="150">
                  <c:v>237.98309792169306</c:v>
                </c:pt>
                <c:pt idx="151">
                  <c:v>238.65918990063804</c:v>
                </c:pt>
                <c:pt idx="152">
                  <c:v>239.33147286017058</c:v>
                </c:pt>
                <c:pt idx="153">
                  <c:v>240</c:v>
                </c:pt>
                <c:pt idx="154">
                  <c:v>240</c:v>
                </c:pt>
                <c:pt idx="155">
                  <c:v>240</c:v>
                </c:pt>
                <c:pt idx="156">
                  <c:v>240</c:v>
                </c:pt>
                <c:pt idx="157">
                  <c:v>240</c:v>
                </c:pt>
                <c:pt idx="158">
                  <c:v>240</c:v>
                </c:pt>
                <c:pt idx="159">
                  <c:v>240</c:v>
                </c:pt>
                <c:pt idx="160">
                  <c:v>240</c:v>
                </c:pt>
                <c:pt idx="161">
                  <c:v>240</c:v>
                </c:pt>
                <c:pt idx="162">
                  <c:v>240</c:v>
                </c:pt>
                <c:pt idx="163">
                  <c:v>240</c:v>
                </c:pt>
                <c:pt idx="164">
                  <c:v>240</c:v>
                </c:pt>
                <c:pt idx="165">
                  <c:v>240</c:v>
                </c:pt>
                <c:pt idx="166">
                  <c:v>240</c:v>
                </c:pt>
                <c:pt idx="167">
                  <c:v>240</c:v>
                </c:pt>
                <c:pt idx="168">
                  <c:v>240</c:v>
                </c:pt>
                <c:pt idx="169">
                  <c:v>240</c:v>
                </c:pt>
                <c:pt idx="170">
                  <c:v>240</c:v>
                </c:pt>
                <c:pt idx="171">
                  <c:v>240</c:v>
                </c:pt>
                <c:pt idx="172">
                  <c:v>240</c:v>
                </c:pt>
                <c:pt idx="173">
                  <c:v>240</c:v>
                </c:pt>
                <c:pt idx="174">
                  <c:v>240</c:v>
                </c:pt>
                <c:pt idx="175">
                  <c:v>240</c:v>
                </c:pt>
                <c:pt idx="176">
                  <c:v>240</c:v>
                </c:pt>
                <c:pt idx="177">
                  <c:v>240</c:v>
                </c:pt>
                <c:pt idx="178">
                  <c:v>240</c:v>
                </c:pt>
                <c:pt idx="179">
                  <c:v>240</c:v>
                </c:pt>
                <c:pt idx="180">
                  <c:v>240</c:v>
                </c:pt>
                <c:pt idx="181">
                  <c:v>240</c:v>
                </c:pt>
                <c:pt idx="182">
                  <c:v>240</c:v>
                </c:pt>
                <c:pt idx="183">
                  <c:v>240</c:v>
                </c:pt>
                <c:pt idx="184">
                  <c:v>240</c:v>
                </c:pt>
                <c:pt idx="185">
                  <c:v>240</c:v>
                </c:pt>
                <c:pt idx="186">
                  <c:v>240</c:v>
                </c:pt>
                <c:pt idx="187">
                  <c:v>240</c:v>
                </c:pt>
                <c:pt idx="188">
                  <c:v>240</c:v>
                </c:pt>
                <c:pt idx="189">
                  <c:v>240</c:v>
                </c:pt>
                <c:pt idx="190">
                  <c:v>240</c:v>
                </c:pt>
                <c:pt idx="191">
                  <c:v>240</c:v>
                </c:pt>
                <c:pt idx="192">
                  <c:v>240</c:v>
                </c:pt>
                <c:pt idx="193">
                  <c:v>240</c:v>
                </c:pt>
                <c:pt idx="194">
                  <c:v>240</c:v>
                </c:pt>
                <c:pt idx="195">
                  <c:v>240</c:v>
                </c:pt>
                <c:pt idx="196">
                  <c:v>240</c:v>
                </c:pt>
                <c:pt idx="197">
                  <c:v>240</c:v>
                </c:pt>
                <c:pt idx="198">
                  <c:v>240</c:v>
                </c:pt>
                <c:pt idx="199">
                  <c:v>240</c:v>
                </c:pt>
                <c:pt idx="200">
                  <c:v>240</c:v>
                </c:pt>
                <c:pt idx="201">
                  <c:v>240</c:v>
                </c:pt>
                <c:pt idx="202">
                  <c:v>240</c:v>
                </c:pt>
                <c:pt idx="203">
                  <c:v>240</c:v>
                </c:pt>
                <c:pt idx="204">
                  <c:v>240</c:v>
                </c:pt>
                <c:pt idx="205">
                  <c:v>240</c:v>
                </c:pt>
                <c:pt idx="206">
                  <c:v>240</c:v>
                </c:pt>
                <c:pt idx="207">
                  <c:v>240</c:v>
                </c:pt>
                <c:pt idx="208">
                  <c:v>240</c:v>
                </c:pt>
                <c:pt idx="209">
                  <c:v>240</c:v>
                </c:pt>
                <c:pt idx="210">
                  <c:v>240</c:v>
                </c:pt>
                <c:pt idx="211">
                  <c:v>240</c:v>
                </c:pt>
                <c:pt idx="212">
                  <c:v>240</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5-A60B-4EBD-B216-7632D12150CC}"/>
            </c:ext>
          </c:extLst>
        </c:ser>
        <c:ser>
          <c:idx val="1"/>
          <c:order val="1"/>
          <c:tx>
            <c:strRef>
              <c:f>Plots!$D$2</c:f>
              <c:strCache>
                <c:ptCount val="1"/>
                <c:pt idx="0">
                  <c:v>Kokain</c:v>
                </c:pt>
              </c:strCache>
            </c:strRef>
          </c:tx>
          <c:marker>
            <c:symbol val="none"/>
          </c:marker>
          <c:xVal>
            <c:numRef>
              <c:f>Plots!$D$3:$D$358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Plots!$E$3:$E$358</c:f>
              <c:numCache>
                <c:formatCode>0.00</c:formatCode>
                <c:ptCount val="356"/>
                <c:pt idx="0">
                  <c:v>0.66666666666666663</c:v>
                </c:pt>
                <c:pt idx="1">
                  <c:v>1.3333333333333333</c:v>
                </c:pt>
                <c:pt idx="2">
                  <c:v>2</c:v>
                </c:pt>
                <c:pt idx="3">
                  <c:v>2.6666666666666665</c:v>
                </c:pt>
                <c:pt idx="4">
                  <c:v>3.3333333333333335</c:v>
                </c:pt>
                <c:pt idx="5">
                  <c:v>4</c:v>
                </c:pt>
                <c:pt idx="6">
                  <c:v>4.666666666666667</c:v>
                </c:pt>
                <c:pt idx="7">
                  <c:v>5.333333333333333</c:v>
                </c:pt>
                <c:pt idx="8">
                  <c:v>6</c:v>
                </c:pt>
                <c:pt idx="9">
                  <c:v>6.666666666666667</c:v>
                </c:pt>
                <c:pt idx="10">
                  <c:v>7.333333333333333</c:v>
                </c:pt>
                <c:pt idx="11">
                  <c:v>8</c:v>
                </c:pt>
                <c:pt idx="12">
                  <c:v>12.386700111728794</c:v>
                </c:pt>
                <c:pt idx="13">
                  <c:v>13.994725170678642</c:v>
                </c:pt>
                <c:pt idx="14">
                  <c:v>15.260707962336634</c:v>
                </c:pt>
                <c:pt idx="15">
                  <c:v>16.321027716902197</c:v>
                </c:pt>
                <c:pt idx="16">
                  <c:v>17.241832926968385</c:v>
                </c:pt>
                <c:pt idx="17">
                  <c:v>18.060776747412952</c:v>
                </c:pt>
                <c:pt idx="18">
                  <c:v>18.801553715763664</c:v>
                </c:pt>
                <c:pt idx="19">
                  <c:v>19.480144919565909</c:v>
                </c:pt>
                <c:pt idx="20">
                  <c:v>20.107892770973354</c:v>
                </c:pt>
                <c:pt idx="21">
                  <c:v>20.693168800621368</c:v>
                </c:pt>
                <c:pt idx="22">
                  <c:v>21.242346602443146</c:v>
                </c:pt>
                <c:pt idx="23">
                  <c:v>22.251304788936334</c:v>
                </c:pt>
                <c:pt idx="24">
                  <c:v>23.163959561979642</c:v>
                </c:pt>
                <c:pt idx="25">
                  <c:v>23.999999999999996</c:v>
                </c:pt>
                <c:pt idx="26">
                  <c:v>24.857860047630872</c:v>
                </c:pt>
                <c:pt idx="27">
                  <c:v>28.455146435920504</c:v>
                </c:pt>
                <c:pt idx="28">
                  <c:v>31.318941129350915</c:v>
                </c:pt>
                <c:pt idx="29">
                  <c:v>33.737306612069979</c:v>
                </c:pt>
                <c:pt idx="30">
                  <c:v>35.851237972457319</c:v>
                </c:pt>
                <c:pt idx="31">
                  <c:v>37.741551842532282</c:v>
                </c:pt>
                <c:pt idx="32">
                  <c:v>39.459393189287525</c:v>
                </c:pt>
                <c:pt idx="33">
                  <c:v>41.039422720240744</c:v>
                </c:pt>
                <c:pt idx="34">
                  <c:v>42.506342767304453</c:v>
                </c:pt>
                <c:pt idx="35">
                  <c:v>53.55463600657356</c:v>
                </c:pt>
                <c:pt idx="36">
                  <c:v>61.304754591484262</c:v>
                </c:pt>
                <c:pt idx="37">
                  <c:v>67.474613224139944</c:v>
                </c:pt>
                <c:pt idx="38">
                  <c:v>72.684823713285596</c:v>
                </c:pt>
                <c:pt idx="39">
                  <c:v>77.239150768450386</c:v>
                </c:pt>
                <c:pt idx="40">
                  <c:v>81.31170854518831</c:v>
                </c:pt>
                <c:pt idx="41">
                  <c:v>85.012685534608906</c:v>
                </c:pt>
                <c:pt idx="42">
                  <c:v>88.416755967369284</c:v>
                </c:pt>
                <c:pt idx="43">
                  <c:v>91.577139404266575</c:v>
                </c:pt>
                <c:pt idx="44">
                  <c:v>94.533260037400154</c:v>
                </c:pt>
                <c:pt idx="45">
                  <c:v>97.315231929174431</c:v>
                </c:pt>
                <c:pt idx="46">
                  <c:v>99.946638196911309</c:v>
                </c:pt>
                <c:pt idx="47">
                  <c:v>102.44633319899957</c:v>
                </c:pt>
                <c:pt idx="48">
                  <c:v>104.82965576835593</c:v>
                </c:pt>
                <c:pt idx="49">
                  <c:v>107.10927201314716</c:v>
                </c:pt>
                <c:pt idx="50">
                  <c:v>109.29577664377877</c:v>
                </c:pt>
                <c:pt idx="51">
                  <c:v>111.39813200670672</c:v>
                </c:pt>
                <c:pt idx="52">
                  <c:v>113.42399512141532</c:v>
                </c:pt>
                <c:pt idx="53">
                  <c:v>115.37996562459267</c:v>
                </c:pt>
                <c:pt idx="54">
                  <c:v>117.27177671025905</c:v>
                </c:pt>
                <c:pt idx="55">
                  <c:v>119.10444423630622</c:v>
                </c:pt>
                <c:pt idx="56">
                  <c:v>120.88238463018956</c:v>
                </c:pt>
                <c:pt idx="57">
                  <c:v>122.60950918296855</c:v>
                </c:pt>
                <c:pt idx="58">
                  <c:v>124.2893002381544</c:v>
                </c:pt>
                <c:pt idx="59">
                  <c:v>125.9248733305155</c:v>
                </c:pt>
                <c:pt idx="60">
                  <c:v>127.51902830191341</c:v>
                </c:pt>
                <c:pt idx="61">
                  <c:v>129.07429168196356</c:v>
                </c:pt>
                <c:pt idx="62">
                  <c:v>130.59295208235937</c:v>
                </c:pt>
                <c:pt idx="63">
                  <c:v>132.07708995578506</c:v>
                </c:pt>
                <c:pt idx="64">
                  <c:v>133.52860277312701</c:v>
                </c:pt>
                <c:pt idx="65">
                  <c:v>134.94922644827986</c:v>
                </c:pt>
                <c:pt idx="66">
                  <c:v>136.34055366869882</c:v>
                </c:pt>
                <c:pt idx="67">
                  <c:v>137.7040496581053</c:v>
                </c:pt>
                <c:pt idx="68">
                  <c:v>139.04106579545805</c:v>
                </c:pt>
                <c:pt idx="69">
                  <c:v>140.35285143421763</c:v>
                </c:pt>
                <c:pt idx="70">
                  <c:v>141.64056420276486</c:v>
                </c:pt>
                <c:pt idx="71">
                  <c:v>142.90527901664458</c:v>
                </c:pt>
                <c:pt idx="72">
                  <c:v>144.1479959931653</c:v>
                </c:pt>
                <c:pt idx="73">
                  <c:v>145.36964742657122</c:v>
                </c:pt>
                <c:pt idx="74">
                  <c:v>146.57110395583697</c:v>
                </c:pt>
                <c:pt idx="75">
                  <c:v>147.75318003582674</c:v>
                </c:pt>
                <c:pt idx="76">
                  <c:v>148.91663880510771</c:v>
                </c:pt>
                <c:pt idx="77">
                  <c:v>150.06219642935235</c:v>
                </c:pt>
                <c:pt idx="78">
                  <c:v>151.19052598738483</c:v>
                </c:pt>
                <c:pt idx="79">
                  <c:v>152.30226095706433</c:v>
                </c:pt>
                <c:pt idx="80">
                  <c:v>153.39799834996305</c:v>
                </c:pt>
                <c:pt idx="81">
                  <c:v>154.47830153690086</c:v>
                </c:pt>
                <c:pt idx="82">
                  <c:v>155.54370280059086</c:v>
                </c:pt>
                <c:pt idx="83">
                  <c:v>156.59470564675465</c:v>
                </c:pt>
                <c:pt idx="84">
                  <c:v>157.63178690090447</c:v>
                </c:pt>
                <c:pt idx="85">
                  <c:v>158.655398614462</c:v>
                </c:pt>
                <c:pt idx="86">
                  <c:v>159.66596980086356</c:v>
                </c:pt>
                <c:pt idx="87">
                  <c:v>160.66390801972079</c:v>
                </c:pt>
                <c:pt idx="88">
                  <c:v>161.64960082488767</c:v>
                </c:pt>
                <c:pt idx="89">
                  <c:v>162.62341709037668</c:v>
                </c:pt>
                <c:pt idx="90">
                  <c:v>163.58570822641084</c:v>
                </c:pt>
                <c:pt idx="91">
                  <c:v>164.53680929647712</c:v>
                </c:pt>
                <c:pt idx="92">
                  <c:v>165.4770400449965</c:v>
                </c:pt>
                <c:pt idx="93">
                  <c:v>166.40670584415233</c:v>
                </c:pt>
                <c:pt idx="94">
                  <c:v>167.32609856746942</c:v>
                </c:pt>
                <c:pt idx="95">
                  <c:v>168.23549739691367</c:v>
                </c:pt>
                <c:pt idx="96">
                  <c:v>169.13516956955746</c:v>
                </c:pt>
                <c:pt idx="97">
                  <c:v>170.02537106921775</c:v>
                </c:pt>
                <c:pt idx="98">
                  <c:v>170.90634726791671</c:v>
                </c:pt>
                <c:pt idx="99">
                  <c:v>171.77833352151535</c:v>
                </c:pt>
                <c:pt idx="100">
                  <c:v>172.6415557234383</c:v>
                </c:pt>
                <c:pt idx="101">
                  <c:v>173.49623082001582</c:v>
                </c:pt>
                <c:pt idx="102">
                  <c:v>174.34256729062577</c:v>
                </c:pt>
                <c:pt idx="103">
                  <c:v>175.18076559551562</c:v>
                </c:pt>
                <c:pt idx="104">
                  <c:v>176.01101859390599</c:v>
                </c:pt>
                <c:pt idx="105">
                  <c:v>176.83351193473857</c:v>
                </c:pt>
                <c:pt idx="106">
                  <c:v>177.64842442221143</c:v>
                </c:pt>
                <c:pt idx="107">
                  <c:v>178.45592835804962</c:v>
                </c:pt>
                <c:pt idx="108">
                  <c:v>179.25618986228667</c:v>
                </c:pt>
                <c:pt idx="109">
                  <c:v>180.04936917417066</c:v>
                </c:pt>
                <c:pt idx="110">
                  <c:v>180.83562093467367</c:v>
                </c:pt>
                <c:pt idx="111">
                  <c:v>181.61509445195082</c:v>
                </c:pt>
                <c:pt idx="112">
                  <c:v>182.38793395098298</c:v>
                </c:pt>
                <c:pt idx="113">
                  <c:v>183.15427880853315</c:v>
                </c:pt>
                <c:pt idx="114">
                  <c:v>183.91426377445279</c:v>
                </c:pt>
                <c:pt idx="115">
                  <c:v>184.66801918028875</c:v>
                </c:pt>
                <c:pt idx="116">
                  <c:v>185.4156711360653</c:v>
                </c:pt>
                <c:pt idx="117">
                  <c:v>186.15734171604507</c:v>
                </c:pt>
                <c:pt idx="118">
                  <c:v>186.89314913421046</c:v>
                </c:pt>
                <c:pt idx="119">
                  <c:v>187.62320791014693</c:v>
                </c:pt>
                <c:pt idx="120">
                  <c:v>188.34762902595887</c:v>
                </c:pt>
                <c:pt idx="121">
                  <c:v>189.06652007480031</c:v>
                </c:pt>
                <c:pt idx="122">
                  <c:v>189.77998540155787</c:v>
                </c:pt>
                <c:pt idx="123">
                  <c:v>190.48812623618406</c:v>
                </c:pt>
                <c:pt idx="124">
                  <c:v>191.19104082014158</c:v>
                </c:pt>
                <c:pt idx="125">
                  <c:v>191.88882452638748</c:v>
                </c:pt>
                <c:pt idx="126">
                  <c:v>192.58156997329112</c:v>
                </c:pt>
                <c:pt idx="127">
                  <c:v>193.26936713285752</c:v>
                </c:pt>
                <c:pt idx="128">
                  <c:v>193.9523034335952</c:v>
                </c:pt>
                <c:pt idx="129">
                  <c:v>194.63046385834886</c:v>
                </c:pt>
                <c:pt idx="130">
                  <c:v>195.30393103739212</c:v>
                </c:pt>
                <c:pt idx="131">
                  <c:v>195.97278533705659</c:v>
                </c:pt>
                <c:pt idx="132">
                  <c:v>196.63710494415506</c:v>
                </c:pt>
                <c:pt idx="133">
                  <c:v>197.29696594643778</c:v>
                </c:pt>
                <c:pt idx="134">
                  <c:v>197.9524424093056</c:v>
                </c:pt>
                <c:pt idx="135">
                  <c:v>198.60360644899234</c:v>
                </c:pt>
                <c:pt idx="136">
                  <c:v>199.25052830240699</c:v>
                </c:pt>
                <c:pt idx="137">
                  <c:v>199.89327639382265</c:v>
                </c:pt>
                <c:pt idx="138">
                  <c:v>200.5319173985834</c:v>
                </c:pt>
                <c:pt idx="139">
                  <c:v>201.16651630398718</c:v>
                </c:pt>
                <c:pt idx="140">
                  <c:v>201.79713646749664</c:v>
                </c:pt>
                <c:pt idx="141">
                  <c:v>202.42383967241992</c:v>
                </c:pt>
                <c:pt idx="142">
                  <c:v>203.04668618119138</c:v>
                </c:pt>
                <c:pt idx="143">
                  <c:v>203.66573478637957</c:v>
                </c:pt>
                <c:pt idx="144">
                  <c:v>204.28104285953643</c:v>
                </c:pt>
                <c:pt idx="145">
                  <c:v>204.89266639799925</c:v>
                </c:pt>
                <c:pt idx="146">
                  <c:v>205.50066006974788</c:v>
                </c:pt>
                <c:pt idx="147">
                  <c:v>206.10507725641591</c:v>
                </c:pt>
                <c:pt idx="148">
                  <c:v>206.70597009454499</c:v>
                </c:pt>
                <c:pt idx="149">
                  <c:v>207.3033895151699</c:v>
                </c:pt>
                <c:pt idx="150">
                  <c:v>207.89738528181675</c:v>
                </c:pt>
                <c:pt idx="151">
                  <c:v>208.48800602698802</c:v>
                </c:pt>
                <c:pt idx="152">
                  <c:v>209.07529928721061</c:v>
                </c:pt>
                <c:pt idx="153">
                  <c:v>209.65931153671181</c:v>
                </c:pt>
                <c:pt idx="154">
                  <c:v>210.24008821978984</c:v>
                </c:pt>
                <c:pt idx="155">
                  <c:v>210.81767378193913</c:v>
                </c:pt>
                <c:pt idx="156">
                  <c:v>211.3921116997885</c:v>
                </c:pt>
                <c:pt idx="157">
                  <c:v>211.96344450990571</c:v>
                </c:pt>
                <c:pt idx="158">
                  <c:v>212.5317138365223</c:v>
                </c:pt>
                <c:pt idx="159">
                  <c:v>213.09696041822417</c:v>
                </c:pt>
                <c:pt idx="160">
                  <c:v>213.65922413365817</c:v>
                </c:pt>
                <c:pt idx="161">
                  <c:v>214.21854402629427</c:v>
                </c:pt>
                <c:pt idx="162">
                  <c:v>214.77495832829004</c:v>
                </c:pt>
                <c:pt idx="163">
                  <c:v>215.32850448349137</c:v>
                </c:pt>
                <c:pt idx="164">
                  <c:v>215.87921916961119</c:v>
                </c:pt>
                <c:pt idx="165">
                  <c:v>216.42713831961936</c:v>
                </c:pt>
                <c:pt idx="166">
                  <c:v>216.97229714237878</c:v>
                </c:pt>
                <c:pt idx="167">
                  <c:v>217.51473014255868</c:v>
                </c:pt>
                <c:pt idx="168">
                  <c:v>218.05447113985684</c:v>
                </c:pt>
                <c:pt idx="169">
                  <c:v>218.59155328755753</c:v>
                </c:pt>
                <c:pt idx="170">
                  <c:v>219.12600909045611</c:v>
                </c:pt>
                <c:pt idx="171">
                  <c:v>219.65787042217275</c:v>
                </c:pt>
                <c:pt idx="172">
                  <c:v>220.18716854188352</c:v>
                </c:pt>
                <c:pt idx="173">
                  <c:v>220.71393411048973</c:v>
                </c:pt>
                <c:pt idx="174">
                  <c:v>221.23819720625087</c:v>
                </c:pt>
                <c:pt idx="175">
                  <c:v>221.75998733990014</c:v>
                </c:pt>
                <c:pt idx="176">
                  <c:v>222.27933346926537</c:v>
                </c:pt>
                <c:pt idx="177">
                  <c:v>222.79626401341343</c:v>
                </c:pt>
                <c:pt idx="178">
                  <c:v>223.31080686633706</c:v>
                </c:pt>
                <c:pt idx="179">
                  <c:v>223.82298941020267</c:v>
                </c:pt>
                <c:pt idx="180">
                  <c:v>224.33283852817542</c:v>
                </c:pt>
                <c:pt idx="181">
                  <c:v>224.84038061683822</c:v>
                </c:pt>
                <c:pt idx="182">
                  <c:v>225.34564159821977</c:v>
                </c:pt>
                <c:pt idx="183">
                  <c:v>225.84864693144692</c:v>
                </c:pt>
                <c:pt idx="184">
                  <c:v>226.34942162403505</c:v>
                </c:pt>
                <c:pt idx="185">
                  <c:v>226.84799024283066</c:v>
                </c:pt>
                <c:pt idx="186">
                  <c:v>227.34437692461836</c:v>
                </c:pt>
                <c:pt idx="187">
                  <c:v>227.83860538640539</c:v>
                </c:pt>
                <c:pt idx="188">
                  <c:v>228.33069893539454</c:v>
                </c:pt>
                <c:pt idx="189">
                  <c:v>228.82068047865846</c:v>
                </c:pt>
                <c:pt idx="190">
                  <c:v>229.3085725325241</c:v>
                </c:pt>
                <c:pt idx="191">
                  <c:v>229.7943972316792</c:v>
                </c:pt>
                <c:pt idx="192">
                  <c:v>230.27817633801124</c:v>
                </c:pt>
                <c:pt idx="193">
                  <c:v>230.75993124918546</c:v>
                </c:pt>
                <c:pt idx="194">
                  <c:v>231.23968300697547</c:v>
                </c:pt>
                <c:pt idx="195">
                  <c:v>231.71745230535123</c:v>
                </c:pt>
                <c:pt idx="196">
                  <c:v>232.19325949833575</c:v>
                </c:pt>
                <c:pt idx="197">
                  <c:v>232.667124607636</c:v>
                </c:pt>
                <c:pt idx="198">
                  <c:v>233.13906733005825</c:v>
                </c:pt>
                <c:pt idx="199">
                  <c:v>233.60910704471385</c:v>
                </c:pt>
                <c:pt idx="200">
                  <c:v>234.07726282002187</c:v>
                </c:pt>
                <c:pt idx="201">
                  <c:v>234.54355342051809</c:v>
                </c:pt>
                <c:pt idx="202">
                  <c:v>235.00799731347391</c:v>
                </c:pt>
                <c:pt idx="203">
                  <c:v>235.4706126753336</c:v>
                </c:pt>
                <c:pt idx="204">
                  <c:v>235.93141739797417</c:v>
                </c:pt>
                <c:pt idx="205">
                  <c:v>236.39042909479633</c:v>
                </c:pt>
                <c:pt idx="206">
                  <c:v>236.84766510664934</c:v>
                </c:pt>
                <c:pt idx="207">
                  <c:v>237.30314250759614</c:v>
                </c:pt>
                <c:pt idx="208">
                  <c:v>237.75687811052538</c:v>
                </c:pt>
                <c:pt idx="209">
                  <c:v>238.20888847261239</c:v>
                </c:pt>
                <c:pt idx="210">
                  <c:v>238.65918990063804</c:v>
                </c:pt>
                <c:pt idx="211">
                  <c:v>239.10779845616455</c:v>
                </c:pt>
                <c:pt idx="212">
                  <c:v>239.55472996057819</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7-A60B-4EBD-B216-7632D12150CC}"/>
            </c:ext>
          </c:extLst>
        </c:ser>
        <c:ser>
          <c:idx val="2"/>
          <c:order val="2"/>
          <c:tx>
            <c:strRef>
              <c:f>Plots!$G$2</c:f>
              <c:strCache>
                <c:ptCount val="1"/>
                <c:pt idx="0">
                  <c:v>Amphetamin</c:v>
                </c:pt>
              </c:strCache>
            </c:strRef>
          </c:tx>
          <c:marker>
            <c:symbol val="none"/>
          </c:marker>
          <c:xVal>
            <c:numRef>
              <c:f>Plots!$G$3:$G$358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Plots!$H$3:$H$358</c:f>
              <c:numCache>
                <c:formatCode>0.00</c:formatCode>
                <c:ptCount val="356"/>
                <c:pt idx="0">
                  <c:v>0.33333333333333331</c:v>
                </c:pt>
                <c:pt idx="1">
                  <c:v>0.66666666666666663</c:v>
                </c:pt>
                <c:pt idx="2">
                  <c:v>1</c:v>
                </c:pt>
                <c:pt idx="3">
                  <c:v>1.3333333333333333</c:v>
                </c:pt>
                <c:pt idx="4">
                  <c:v>1.6666666666666667</c:v>
                </c:pt>
                <c:pt idx="5">
                  <c:v>2</c:v>
                </c:pt>
                <c:pt idx="6">
                  <c:v>2.3333333333333335</c:v>
                </c:pt>
                <c:pt idx="7">
                  <c:v>2.6666666666666665</c:v>
                </c:pt>
                <c:pt idx="8">
                  <c:v>3</c:v>
                </c:pt>
                <c:pt idx="9">
                  <c:v>3.3333333333333335</c:v>
                </c:pt>
                <c:pt idx="10">
                  <c:v>3.6666666666666665</c:v>
                </c:pt>
                <c:pt idx="11">
                  <c:v>4</c:v>
                </c:pt>
                <c:pt idx="12">
                  <c:v>6.666666666666667</c:v>
                </c:pt>
                <c:pt idx="13">
                  <c:v>10</c:v>
                </c:pt>
                <c:pt idx="14">
                  <c:v>12.386700111728794</c:v>
                </c:pt>
                <c:pt idx="15">
                  <c:v>13.247332715062784</c:v>
                </c:pt>
                <c:pt idx="16">
                  <c:v>13.994725170678642</c:v>
                </c:pt>
                <c:pt idx="17">
                  <c:v>14.65943951664711</c:v>
                </c:pt>
                <c:pt idx="18">
                  <c:v>15.260707962336634</c:v>
                </c:pt>
                <c:pt idx="19">
                  <c:v>15.811501920303735</c:v>
                </c:pt>
                <c:pt idx="20">
                  <c:v>16.321027716902197</c:v>
                </c:pt>
                <c:pt idx="21">
                  <c:v>16.796080295047677</c:v>
                </c:pt>
                <c:pt idx="22">
                  <c:v>17.241832926968385</c:v>
                </c:pt>
                <c:pt idx="23">
                  <c:v>18.060776747412952</c:v>
                </c:pt>
                <c:pt idx="24">
                  <c:v>18.801553715763664</c:v>
                </c:pt>
                <c:pt idx="25">
                  <c:v>19.480144919565909</c:v>
                </c:pt>
                <c:pt idx="26">
                  <c:v>20.107892770973354</c:v>
                </c:pt>
                <c:pt idx="27">
                  <c:v>22.718272869526402</c:v>
                </c:pt>
                <c:pt idx="28">
                  <c:v>24.857860047630872</c:v>
                </c:pt>
                <c:pt idx="29">
                  <c:v>26.777318003286787</c:v>
                </c:pt>
                <c:pt idx="30">
                  <c:v>28.455146435920504</c:v>
                </c:pt>
                <c:pt idx="31">
                  <c:v>29.955489548874038</c:v>
                </c:pt>
                <c:pt idx="32">
                  <c:v>31.318941129350915</c:v>
                </c:pt>
                <c:pt idx="33">
                  <c:v>32.573011399138885</c:v>
                </c:pt>
                <c:pt idx="34">
                  <c:v>33.737306612069979</c:v>
                </c:pt>
                <c:pt idx="35">
                  <c:v>42.506342767304453</c:v>
                </c:pt>
                <c:pt idx="36">
                  <c:v>48.657615964587208</c:v>
                </c:pt>
                <c:pt idx="37">
                  <c:v>53.55463600657356</c:v>
                </c:pt>
                <c:pt idx="38">
                  <c:v>57.689982812296357</c:v>
                </c:pt>
                <c:pt idx="39">
                  <c:v>61.304754591484262</c:v>
                </c:pt>
                <c:pt idx="40">
                  <c:v>64.537145840981765</c:v>
                </c:pt>
                <c:pt idx="41">
                  <c:v>67.474613224139944</c:v>
                </c:pt>
                <c:pt idx="42">
                  <c:v>70.176425717108771</c:v>
                </c:pt>
                <c:pt idx="43">
                  <c:v>72.684823713285596</c:v>
                </c:pt>
                <c:pt idx="44">
                  <c:v>75.031098214676163</c:v>
                </c:pt>
                <c:pt idx="45">
                  <c:v>77.239150768450386</c:v>
                </c:pt>
                <c:pt idx="46">
                  <c:v>79.327699307231001</c:v>
                </c:pt>
                <c:pt idx="47">
                  <c:v>81.31170854518831</c:v>
                </c:pt>
                <c:pt idx="48">
                  <c:v>83.203352922076206</c:v>
                </c:pt>
                <c:pt idx="49">
                  <c:v>85.012685534608906</c:v>
                </c:pt>
                <c:pt idx="50">
                  <c:v>86.74811541000787</c:v>
                </c:pt>
                <c:pt idx="51">
                  <c:v>88.416755967369284</c:v>
                </c:pt>
                <c:pt idx="52">
                  <c:v>90.024684587085289</c:v>
                </c:pt>
                <c:pt idx="53">
                  <c:v>91.577139404266575</c:v>
                </c:pt>
                <c:pt idx="54">
                  <c:v>93.078670858022477</c:v>
                </c:pt>
                <c:pt idx="55">
                  <c:v>94.533260037400154</c:v>
                </c:pt>
                <c:pt idx="56">
                  <c:v>95.944412263193684</c:v>
                </c:pt>
                <c:pt idx="57">
                  <c:v>97.315231929174431</c:v>
                </c:pt>
                <c:pt idx="58">
                  <c:v>98.648482973218833</c:v>
                </c:pt>
                <c:pt idx="59">
                  <c:v>99.946638196911309</c:v>
                </c:pt>
                <c:pt idx="60">
                  <c:v>101.21191983620996</c:v>
                </c:pt>
                <c:pt idx="61">
                  <c:v>102.44633319899957</c:v>
                </c:pt>
                <c:pt idx="62">
                  <c:v>103.65169475758495</c:v>
                </c:pt>
                <c:pt idx="63">
                  <c:v>104.82965576835593</c:v>
                </c:pt>
                <c:pt idx="64">
                  <c:v>105.98172225495281</c:v>
                </c:pt>
                <c:pt idx="65">
                  <c:v>107.10927201314716</c:v>
                </c:pt>
                <c:pt idx="66">
                  <c:v>108.21356915980962</c:v>
                </c:pt>
                <c:pt idx="67">
                  <c:v>109.29577664377877</c:v>
                </c:pt>
                <c:pt idx="68">
                  <c:v>110.35696705524485</c:v>
                </c:pt>
                <c:pt idx="69">
                  <c:v>111.39813200670672</c:v>
                </c:pt>
                <c:pt idx="70">
                  <c:v>112.42019030841908</c:v>
                </c:pt>
                <c:pt idx="71">
                  <c:v>113.42399512141532</c:v>
                </c:pt>
                <c:pt idx="72">
                  <c:v>114.41034023932917</c:v>
                </c:pt>
                <c:pt idx="73">
                  <c:v>115.37996562459267</c:v>
                </c:pt>
                <c:pt idx="74">
                  <c:v>116.33356230381796</c:v>
                </c:pt>
                <c:pt idx="75">
                  <c:v>117.27177671025905</c:v>
                </c:pt>
                <c:pt idx="76">
                  <c:v>118.19521454739815</c:v>
                </c:pt>
                <c:pt idx="77">
                  <c:v>119.10444423630622</c:v>
                </c:pt>
                <c:pt idx="78">
                  <c:v>120.00000000000001</c:v>
                </c:pt>
                <c:pt idx="79">
                  <c:v>120.88238463018956</c:v>
                </c:pt>
                <c:pt idx="80">
                  <c:v>121.75207197527372</c:v>
                </c:pt>
                <c:pt idx="81">
                  <c:v>122.60950918296855</c:v>
                </c:pt>
                <c:pt idx="82">
                  <c:v>123.45511872634343</c:v>
                </c:pt>
                <c:pt idx="83">
                  <c:v>124.2893002381544</c:v>
                </c:pt>
                <c:pt idx="84">
                  <c:v>125.11243217506139</c:v>
                </c:pt>
                <c:pt idx="85">
                  <c:v>125.9248733305155</c:v>
                </c:pt>
                <c:pt idx="86">
                  <c:v>126.72696421270689</c:v>
                </c:pt>
                <c:pt idx="87">
                  <c:v>127.51902830191341</c:v>
                </c:pt>
                <c:pt idx="88">
                  <c:v>128.30137319983308</c:v>
                </c:pt>
                <c:pt idx="89">
                  <c:v>129.07429168196356</c:v>
                </c:pt>
                <c:pt idx="90">
                  <c:v>129.83806266278373</c:v>
                </c:pt>
                <c:pt idx="91">
                  <c:v>130.59295208235937</c:v>
                </c:pt>
                <c:pt idx="92">
                  <c:v>131.33921372200564</c:v>
                </c:pt>
                <c:pt idx="93">
                  <c:v>132.07708995578506</c:v>
                </c:pt>
                <c:pt idx="94">
                  <c:v>132.80681244386776</c:v>
                </c:pt>
                <c:pt idx="95">
                  <c:v>133.52860277312701</c:v>
                </c:pt>
                <c:pt idx="96">
                  <c:v>134.24267304976763</c:v>
                </c:pt>
                <c:pt idx="97">
                  <c:v>134.94922644827986</c:v>
                </c:pt>
                <c:pt idx="98">
                  <c:v>135.64845772056674</c:v>
                </c:pt>
                <c:pt idx="99">
                  <c:v>136.34055366869882</c:v>
                </c:pt>
                <c:pt idx="100">
                  <c:v>137.0256935844063</c:v>
                </c:pt>
                <c:pt idx="101">
                  <c:v>137.7040496581053</c:v>
                </c:pt>
                <c:pt idx="102">
                  <c:v>138.37578735998795</c:v>
                </c:pt>
                <c:pt idx="103">
                  <c:v>139.04106579545805</c:v>
                </c:pt>
                <c:pt idx="104">
                  <c:v>139.70003803698032</c:v>
                </c:pt>
                <c:pt idx="105">
                  <c:v>140.35285143421763</c:v>
                </c:pt>
                <c:pt idx="106">
                  <c:v>140.99964790415578</c:v>
                </c:pt>
                <c:pt idx="107">
                  <c:v>141.64056420276486</c:v>
                </c:pt>
                <c:pt idx="108">
                  <c:v>142.27573217960256</c:v>
                </c:pt>
                <c:pt idx="109">
                  <c:v>142.90527901664458</c:v>
                </c:pt>
                <c:pt idx="110">
                  <c:v>143.52932745251184</c:v>
                </c:pt>
                <c:pt idx="111">
                  <c:v>144.1479959931653</c:v>
                </c:pt>
                <c:pt idx="112">
                  <c:v>144.76139911004842</c:v>
                </c:pt>
                <c:pt idx="113">
                  <c:v>145.36964742657122</c:v>
                </c:pt>
                <c:pt idx="114">
                  <c:v>145.97284789376167</c:v>
                </c:pt>
                <c:pt idx="115">
                  <c:v>146.57110395583697</c:v>
                </c:pt>
                <c:pt idx="116">
                  <c:v>147.16451570638986</c:v>
                </c:pt>
                <c:pt idx="117">
                  <c:v>147.75318003582674</c:v>
                </c:pt>
                <c:pt idx="118">
                  <c:v>148.33719077064768</c:v>
                </c:pt>
                <c:pt idx="119">
                  <c:v>148.91663880510771</c:v>
                </c:pt>
                <c:pt idx="120">
                  <c:v>149.49161222576163</c:v>
                </c:pt>
                <c:pt idx="121">
                  <c:v>150.06219642935235</c:v>
                </c:pt>
                <c:pt idx="122">
                  <c:v>150.62847423447124</c:v>
                </c:pt>
                <c:pt idx="123">
                  <c:v>151.19052598738483</c:v>
                </c:pt>
                <c:pt idx="124">
                  <c:v>151.7484296623939</c:v>
                </c:pt>
                <c:pt idx="125">
                  <c:v>152.30226095706433</c:v>
                </c:pt>
                <c:pt idx="126">
                  <c:v>152.85209338264488</c:v>
                </c:pt>
                <c:pt idx="127">
                  <c:v>153.39799834996305</c:v>
                </c:pt>
                <c:pt idx="128">
                  <c:v>153.94004525107221</c:v>
                </c:pt>
                <c:pt idx="129">
                  <c:v>154.47830153690086</c:v>
                </c:pt>
                <c:pt idx="130">
                  <c:v>155.01283279114043</c:v>
                </c:pt>
                <c:pt idx="131">
                  <c:v>155.54370280059086</c:v>
                </c:pt>
                <c:pt idx="132">
                  <c:v>156.07097362216646</c:v>
                </c:pt>
                <c:pt idx="133">
                  <c:v>156.59470564675465</c:v>
                </c:pt>
                <c:pt idx="134">
                  <c:v>157.11495766010313</c:v>
                </c:pt>
                <c:pt idx="135">
                  <c:v>157.63178690090447</c:v>
                </c:pt>
                <c:pt idx="136">
                  <c:v>158.14524911623013</c:v>
                </c:pt>
                <c:pt idx="137">
                  <c:v>158.655398614462</c:v>
                </c:pt>
                <c:pt idx="138">
                  <c:v>159.16228831585568</c:v>
                </c:pt>
                <c:pt idx="139">
                  <c:v>159.66596980086356</c:v>
                </c:pt>
                <c:pt idx="140">
                  <c:v>160.16649335633721</c:v>
                </c:pt>
                <c:pt idx="141">
                  <c:v>160.66390801972079</c:v>
                </c:pt>
                <c:pt idx="142">
                  <c:v>161.15826162134007</c:v>
                </c:pt>
                <c:pt idx="143">
                  <c:v>161.64960082488767</c:v>
                </c:pt>
                <c:pt idx="144">
                  <c:v>162.13797116619446</c:v>
                </c:pt>
                <c:pt idx="145">
                  <c:v>162.62341709037668</c:v>
                </c:pt>
                <c:pt idx="146">
                  <c:v>163.10598198743853</c:v>
                </c:pt>
                <c:pt idx="147">
                  <c:v>163.58570822641084</c:v>
                </c:pt>
                <c:pt idx="148">
                  <c:v>164.0626371880939</c:v>
                </c:pt>
                <c:pt idx="149">
                  <c:v>164.53680929647712</c:v>
                </c:pt>
                <c:pt idx="150">
                  <c:v>165.00826404889699</c:v>
                </c:pt>
                <c:pt idx="151">
                  <c:v>165.4770400449965</c:v>
                </c:pt>
                <c:pt idx="152">
                  <c:v>165.94317501454213</c:v>
                </c:pt>
                <c:pt idx="153">
                  <c:v>166.40670584415233</c:v>
                </c:pt>
                <c:pt idx="154">
                  <c:v>166.86766860299076</c:v>
                </c:pt>
                <c:pt idx="155">
                  <c:v>167.32609856746942</c:v>
                </c:pt>
                <c:pt idx="156">
                  <c:v>167.78203024501164</c:v>
                </c:pt>
                <c:pt idx="157">
                  <c:v>168.23549739691367</c:v>
                </c:pt>
                <c:pt idx="158">
                  <c:v>168.68653306034989</c:v>
                </c:pt>
                <c:pt idx="159">
                  <c:v>169.13516956955746</c:v>
                </c:pt>
                <c:pt idx="160">
                  <c:v>169.58143857623912</c:v>
                </c:pt>
                <c:pt idx="161">
                  <c:v>170.02537106921775</c:v>
                </c:pt>
                <c:pt idx="162">
                  <c:v>170.46699739337697</c:v>
                </c:pt>
                <c:pt idx="163">
                  <c:v>170.90634726791671</c:v>
                </c:pt>
                <c:pt idx="164">
                  <c:v>171.34344980395713</c:v>
                </c:pt>
                <c:pt idx="165">
                  <c:v>171.77833352151535</c:v>
                </c:pt>
                <c:pt idx="166">
                  <c:v>172.21102636588438</c:v>
                </c:pt>
                <c:pt idx="167">
                  <c:v>172.6415557234383</c:v>
                </c:pt>
                <c:pt idx="168">
                  <c:v>173.06994843688904</c:v>
                </c:pt>
                <c:pt idx="169">
                  <c:v>173.49623082001582</c:v>
                </c:pt>
                <c:pt idx="170">
                  <c:v>173.92042867189159</c:v>
                </c:pt>
                <c:pt idx="171">
                  <c:v>174.34256729062577</c:v>
                </c:pt>
                <c:pt idx="172">
                  <c:v>174.76267148664252</c:v>
                </c:pt>
                <c:pt idx="173">
                  <c:v>175.18076559551562</c:v>
                </c:pt>
                <c:pt idx="174">
                  <c:v>175.59687349037529</c:v>
                </c:pt>
                <c:pt idx="175">
                  <c:v>176.01101859390599</c:v>
                </c:pt>
                <c:pt idx="176">
                  <c:v>176.42322388995109</c:v>
                </c:pt>
                <c:pt idx="177">
                  <c:v>176.83351193473857</c:v>
                </c:pt>
                <c:pt idx="178">
                  <c:v>177.2419048677454</c:v>
                </c:pt>
                <c:pt idx="179">
                  <c:v>177.64842442221143</c:v>
                </c:pt>
                <c:pt idx="180">
                  <c:v>178.05309193531892</c:v>
                </c:pt>
                <c:pt idx="181">
                  <c:v>178.45592835804962</c:v>
                </c:pt>
                <c:pt idx="182">
                  <c:v>178.85695426473143</c:v>
                </c:pt>
                <c:pt idx="183">
                  <c:v>179.25618986228667</c:v>
                </c:pt>
                <c:pt idx="184">
                  <c:v>179.65365499919338</c:v>
                </c:pt>
                <c:pt idx="185">
                  <c:v>180.04936917417066</c:v>
                </c:pt>
                <c:pt idx="186">
                  <c:v>180.44335154459708</c:v>
                </c:pt>
                <c:pt idx="187">
                  <c:v>180.83562093467367</c:v>
                </c:pt>
                <c:pt idx="188">
                  <c:v>181.22619584333984</c:v>
                </c:pt>
                <c:pt idx="189">
                  <c:v>181.61509445195082</c:v>
                </c:pt>
                <c:pt idx="190">
                  <c:v>182.00233463172742</c:v>
                </c:pt>
                <c:pt idx="191">
                  <c:v>182.38793395098298</c:v>
                </c:pt>
                <c:pt idx="192">
                  <c:v>182.77190968213878</c:v>
                </c:pt>
                <c:pt idx="193">
                  <c:v>183.15427880853315</c:v>
                </c:pt>
                <c:pt idx="194">
                  <c:v>183.53505803103286</c:v>
                </c:pt>
                <c:pt idx="195">
                  <c:v>183.91426377445279</c:v>
                </c:pt>
                <c:pt idx="196">
                  <c:v>184.2919121937916</c:v>
                </c:pt>
                <c:pt idx="197">
                  <c:v>184.66801918028875</c:v>
                </c:pt>
                <c:pt idx="198">
                  <c:v>185.04260036730966</c:v>
                </c:pt>
                <c:pt idx="199">
                  <c:v>185.4156711360653</c:v>
                </c:pt>
                <c:pt idx="200">
                  <c:v>185.78724662116966</c:v>
                </c:pt>
                <c:pt idx="201">
                  <c:v>186.15734171604507</c:v>
                </c:pt>
                <c:pt idx="202">
                  <c:v>186.52597107817417</c:v>
                </c:pt>
                <c:pt idx="203">
                  <c:v>186.89314913421046</c:v>
                </c:pt>
                <c:pt idx="204">
                  <c:v>187.2588900849463</c:v>
                </c:pt>
                <c:pt idx="205">
                  <c:v>187.62320791014693</c:v>
                </c:pt>
                <c:pt idx="206">
                  <c:v>187.98611637325345</c:v>
                </c:pt>
                <c:pt idx="207">
                  <c:v>188.34762902595887</c:v>
                </c:pt>
                <c:pt idx="208">
                  <c:v>188.70775921266144</c:v>
                </c:pt>
                <c:pt idx="209">
                  <c:v>189.06652007480031</c:v>
                </c:pt>
                <c:pt idx="210">
                  <c:v>189.42392455507553</c:v>
                </c:pt>
                <c:pt idx="211">
                  <c:v>189.77998540155787</c:v>
                </c:pt>
                <c:pt idx="212">
                  <c:v>190.13471517168983</c:v>
                </c:pt>
                <c:pt idx="213">
                  <c:v>190.48812623618406</c:v>
                </c:pt>
                <c:pt idx="214">
                  <c:v>193.9523034335952</c:v>
                </c:pt>
                <c:pt idx="215">
                  <c:v>197.29696594643778</c:v>
                </c:pt>
                <c:pt idx="216">
                  <c:v>200.5319173985834</c:v>
                </c:pt>
                <c:pt idx="217">
                  <c:v>203.66573478637957</c:v>
                </c:pt>
                <c:pt idx="218">
                  <c:v>206.70597009454499</c:v>
                </c:pt>
                <c:pt idx="219">
                  <c:v>209.65931153671181</c:v>
                </c:pt>
                <c:pt idx="220">
                  <c:v>212.5317138365223</c:v>
                </c:pt>
                <c:pt idx="221">
                  <c:v>215.32850448349137</c:v>
                </c:pt>
                <c:pt idx="222">
                  <c:v>218.05447113985684</c:v>
                </c:pt>
                <c:pt idx="223">
                  <c:v>220.71393411048973</c:v>
                </c:pt>
                <c:pt idx="224">
                  <c:v>223.31080686633706</c:v>
                </c:pt>
                <c:pt idx="225">
                  <c:v>225.84864693144692</c:v>
                </c:pt>
                <c:pt idx="226">
                  <c:v>228.33069893539454</c:v>
                </c:pt>
                <c:pt idx="227">
                  <c:v>230.75993124918546</c:v>
                </c:pt>
                <c:pt idx="228">
                  <c:v>233.13906733005825</c:v>
                </c:pt>
                <c:pt idx="229">
                  <c:v>235.4706126753336</c:v>
                </c:pt>
                <c:pt idx="230">
                  <c:v>237.75687811052538</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9-A60B-4EBD-B216-7632D12150CC}"/>
            </c:ext>
          </c:extLst>
        </c:ser>
        <c:ser>
          <c:idx val="3"/>
          <c:order val="3"/>
          <c:tx>
            <c:strRef>
              <c:f>Plots!$J$2</c:f>
              <c:strCache>
                <c:ptCount val="1"/>
                <c:pt idx="0">
                  <c:v>MDMA</c:v>
                </c:pt>
              </c:strCache>
            </c:strRef>
          </c:tx>
          <c:marker>
            <c:symbol val="none"/>
          </c:marker>
          <c:xVal>
            <c:numRef>
              <c:f>Plots!$J$3:$J$358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Plots!$K$3:$K$358</c:f>
              <c:numCache>
                <c:formatCode>0.00</c:formatCode>
                <c:ptCount val="356"/>
                <c:pt idx="0">
                  <c:v>7.4999999999999997E-2</c:v>
                </c:pt>
                <c:pt idx="1">
                  <c:v>0.15</c:v>
                </c:pt>
                <c:pt idx="2">
                  <c:v>0.22499999999999998</c:v>
                </c:pt>
                <c:pt idx="3">
                  <c:v>0.3</c:v>
                </c:pt>
                <c:pt idx="4">
                  <c:v>0.375</c:v>
                </c:pt>
                <c:pt idx="5">
                  <c:v>0.44999999999999996</c:v>
                </c:pt>
                <c:pt idx="6">
                  <c:v>0.52500000000000002</c:v>
                </c:pt>
                <c:pt idx="7">
                  <c:v>0.6</c:v>
                </c:pt>
                <c:pt idx="8">
                  <c:v>0.67499999999999993</c:v>
                </c:pt>
                <c:pt idx="9">
                  <c:v>0.75</c:v>
                </c:pt>
                <c:pt idx="10">
                  <c:v>0.82499999999999996</c:v>
                </c:pt>
                <c:pt idx="11">
                  <c:v>0.89999999999999991</c:v>
                </c:pt>
                <c:pt idx="12">
                  <c:v>1.5</c:v>
                </c:pt>
                <c:pt idx="13">
                  <c:v>2.25</c:v>
                </c:pt>
                <c:pt idx="14">
                  <c:v>3</c:v>
                </c:pt>
                <c:pt idx="15">
                  <c:v>3.75</c:v>
                </c:pt>
                <c:pt idx="16">
                  <c:v>4.5</c:v>
                </c:pt>
                <c:pt idx="17">
                  <c:v>5.25</c:v>
                </c:pt>
                <c:pt idx="18">
                  <c:v>6</c:v>
                </c:pt>
                <c:pt idx="19">
                  <c:v>6.75</c:v>
                </c:pt>
                <c:pt idx="20">
                  <c:v>7.5</c:v>
                </c:pt>
                <c:pt idx="21">
                  <c:v>8.25</c:v>
                </c:pt>
                <c:pt idx="22">
                  <c:v>9</c:v>
                </c:pt>
                <c:pt idx="23">
                  <c:v>10.5</c:v>
                </c:pt>
                <c:pt idx="24">
                  <c:v>12</c:v>
                </c:pt>
                <c:pt idx="25">
                  <c:v>12.433107527640102</c:v>
                </c:pt>
                <c:pt idx="26">
                  <c:v>12.833764533479648</c:v>
                </c:pt>
                <c:pt idx="27">
                  <c:v>14.499826905568252</c:v>
                </c:pt>
                <c:pt idx="28">
                  <c:v>15.811501920303735</c:v>
                </c:pt>
                <c:pt idx="29">
                  <c:v>16.910091047153287</c:v>
                </c:pt>
                <c:pt idx="30">
                  <c:v>17.864130229550295</c:v>
                </c:pt>
                <c:pt idx="31">
                  <c:v>18.712631611107273</c:v>
                </c:pt>
                <c:pt idx="32">
                  <c:v>19.480144919565909</c:v>
                </c:pt>
                <c:pt idx="33">
                  <c:v>20.183228036581255</c:v>
                </c:pt>
                <c:pt idx="34">
                  <c:v>20.833632747980726</c:v>
                </c:pt>
                <c:pt idx="35">
                  <c:v>25.853216280382604</c:v>
                </c:pt>
                <c:pt idx="36">
                  <c:v>29.594544891965647</c:v>
                </c:pt>
                <c:pt idx="37">
                  <c:v>32.573011399138885</c:v>
                </c:pt>
                <c:pt idx="38">
                  <c:v>35.0882128585544</c:v>
                </c:pt>
                <c:pt idx="39">
                  <c:v>37.286790071446312</c:v>
                </c:pt>
                <c:pt idx="40">
                  <c:v>39.25279572226308</c:v>
                </c:pt>
                <c:pt idx="41">
                  <c:v>41.039422720240744</c:v>
                </c:pt>
                <c:pt idx="42">
                  <c:v>42.682719653880774</c:v>
                </c:pt>
                <c:pt idx="43">
                  <c:v>44.208377983684649</c:v>
                </c:pt>
                <c:pt idx="44">
                  <c:v>45.635429529136708</c:v>
                </c:pt>
                <c:pt idx="45">
                  <c:v>46.978411694026377</c:v>
                </c:pt>
                <c:pt idx="46">
                  <c:v>48.24870910306872</c:v>
                </c:pt>
                <c:pt idx="47">
                  <c:v>49.455423597702698</c:v>
                </c:pt>
                <c:pt idx="48">
                  <c:v>50.605959918104965</c:v>
                </c:pt>
                <c:pt idx="49">
                  <c:v>51.706432560765215</c:v>
                </c:pt>
                <c:pt idx="50">
                  <c:v>52.761956065898161</c:v>
                </c:pt>
                <c:pt idx="51">
                  <c:v>53.776856958685983</c:v>
                </c:pt>
                <c:pt idx="52">
                  <c:v>54.754831624643622</c:v>
                </c:pt>
                <c:pt idx="53">
                  <c:v>55.699066003353352</c:v>
                </c:pt>
                <c:pt idx="54">
                  <c:v>56.612327763798412</c:v>
                </c:pt>
                <c:pt idx="55">
                  <c:v>57.497038284753422</c:v>
                </c:pt>
                <c:pt idx="56">
                  <c:v>58.355329573131357</c:v>
                </c:pt>
                <c:pt idx="57">
                  <c:v>59.189089783931308</c:v>
                </c:pt>
                <c:pt idx="58">
                  <c:v>60.000000000000007</c:v>
                </c:pt>
                <c:pt idx="59">
                  <c:v>60.789564229210647</c:v>
                </c:pt>
                <c:pt idx="60">
                  <c:v>61.559134080361098</c:v>
                </c:pt>
                <c:pt idx="61">
                  <c:v>62.309929222213249</c:v>
                </c:pt>
                <c:pt idx="62">
                  <c:v>63.043054469914821</c:v>
                </c:pt>
                <c:pt idx="63">
                  <c:v>63.75951415095669</c:v>
                </c:pt>
                <c:pt idx="64">
                  <c:v>64.460224259337991</c:v>
                </c:pt>
                <c:pt idx="65">
                  <c:v>65.14602279827777</c:v>
                </c:pt>
                <c:pt idx="66">
                  <c:v>65.817678629191434</c:v>
                </c:pt>
                <c:pt idx="67">
                  <c:v>66.475899081053598</c:v>
                </c:pt>
                <c:pt idx="68">
                  <c:v>67.121336524883802</c:v>
                </c:pt>
                <c:pt idx="69">
                  <c:v>67.754594079434042</c:v>
                </c:pt>
                <c:pt idx="70">
                  <c:v>68.376230583660785</c:v>
                </c:pt>
                <c:pt idx="71">
                  <c:v>68.986764947337974</c:v>
                </c:pt>
                <c:pt idx="72">
                  <c:v>69.586679971788001</c:v>
                </c:pt>
                <c:pt idx="73">
                  <c:v>70.176425717108771</c:v>
                </c:pt>
                <c:pt idx="74">
                  <c:v>70.756422479644442</c:v>
                </c:pt>
                <c:pt idx="75">
                  <c:v>71.327063433157548</c:v>
                </c:pt>
                <c:pt idx="76">
                  <c:v>71.888716978741101</c:v>
                </c:pt>
                <c:pt idx="77">
                  <c:v>72.441728841572228</c:v>
                </c:pt>
                <c:pt idx="78">
                  <c:v>72.986423946880791</c:v>
                </c:pt>
                <c:pt idx="79">
                  <c:v>73.52310810274102</c:v>
                </c:pt>
                <c:pt idx="80">
                  <c:v>74.05206951332066</c:v>
                </c:pt>
                <c:pt idx="81">
                  <c:v>74.573580142892624</c:v>
                </c:pt>
                <c:pt idx="82">
                  <c:v>75.087896948111691</c:v>
                </c:pt>
                <c:pt idx="83">
                  <c:v>75.595262993692415</c:v>
                </c:pt>
                <c:pt idx="84">
                  <c:v>76.095908464619995</c:v>
                </c:pt>
                <c:pt idx="85">
                  <c:v>76.590051586318879</c:v>
                </c:pt>
                <c:pt idx="86">
                  <c:v>77.077899462748462</c:v>
                </c:pt>
                <c:pt idx="87">
                  <c:v>77.559648841147833</c:v>
                </c:pt>
                <c:pt idx="88">
                  <c:v>78.03548681108326</c:v>
                </c:pt>
                <c:pt idx="89">
                  <c:v>78.505591444526161</c:v>
                </c:pt>
                <c:pt idx="90">
                  <c:v>78.970132382896765</c:v>
                </c:pt>
                <c:pt idx="91">
                  <c:v>79.429271376314773</c:v>
                </c:pt>
                <c:pt idx="92">
                  <c:v>79.883162779702459</c:v>
                </c:pt>
                <c:pt idx="93">
                  <c:v>80.331954009860368</c:v>
                </c:pt>
                <c:pt idx="94">
                  <c:v>80.775785967183495</c:v>
                </c:pt>
                <c:pt idx="95">
                  <c:v>81.214793425284114</c:v>
                </c:pt>
                <c:pt idx="96">
                  <c:v>81.649105391440429</c:v>
                </c:pt>
                <c:pt idx="97">
                  <c:v>82.078845440481487</c:v>
                </c:pt>
                <c:pt idx="98">
                  <c:v>82.504132024448481</c:v>
                </c:pt>
                <c:pt idx="99">
                  <c:v>82.925078760134213</c:v>
                </c:pt>
                <c:pt idx="100">
                  <c:v>83.341794696390537</c:v>
                </c:pt>
                <c:pt idx="101">
                  <c:v>83.754384562906694</c:v>
                </c:pt>
                <c:pt idx="102">
                  <c:v>84.162949001995955</c:v>
                </c:pt>
                <c:pt idx="103">
                  <c:v>84.567584784778688</c:v>
                </c:pt>
                <c:pt idx="104">
                  <c:v>84.968385013020182</c:v>
                </c:pt>
                <c:pt idx="105">
                  <c:v>85.365439307761548</c:v>
                </c:pt>
                <c:pt idx="106">
                  <c:v>85.758833985780285</c:v>
                </c:pt>
                <c:pt idx="107">
                  <c:v>86.148652224819813</c:v>
                </c:pt>
                <c:pt idx="108">
                  <c:v>86.534974218444518</c:v>
                </c:pt>
                <c:pt idx="109">
                  <c:v>86.917877321300921</c:v>
                </c:pt>
                <c:pt idx="110">
                  <c:v>87.297436185497489</c:v>
                </c:pt>
                <c:pt idx="111">
                  <c:v>87.673722888753659</c:v>
                </c:pt>
                <c:pt idx="112">
                  <c:v>88.046807054913415</c:v>
                </c:pt>
                <c:pt idx="113">
                  <c:v>88.416755967369284</c:v>
                </c:pt>
                <c:pt idx="114">
                  <c:v>88.783634675896906</c:v>
                </c:pt>
                <c:pt idx="115">
                  <c:v>89.1475060973588</c:v>
                </c:pt>
                <c:pt idx="116">
                  <c:v>89.508431110699732</c:v>
                </c:pt>
                <c:pt idx="117">
                  <c:v>89.86646864662211</c:v>
                </c:pt>
                <c:pt idx="118">
                  <c:v>90.221675772298482</c:v>
                </c:pt>
                <c:pt idx="119">
                  <c:v>90.574107771450912</c:v>
                </c:pt>
                <c:pt idx="120">
                  <c:v>90.923818220101197</c:v>
                </c:pt>
                <c:pt idx="121">
                  <c:v>91.270859058273416</c:v>
                </c:pt>
                <c:pt idx="122">
                  <c:v>91.615280657907718</c:v>
                </c:pt>
                <c:pt idx="123">
                  <c:v>91.957131887226382</c:v>
                </c:pt>
                <c:pt idx="124">
                  <c:v>92.296460171774115</c:v>
                </c:pt>
                <c:pt idx="125">
                  <c:v>92.63331155233972</c:v>
                </c:pt>
                <c:pt idx="126">
                  <c:v>92.967730739949417</c:v>
                </c:pt>
                <c:pt idx="127">
                  <c:v>93.299761168111061</c:v>
                </c:pt>
                <c:pt idx="128">
                  <c:v>93.629445042473122</c:v>
                </c:pt>
                <c:pt idx="129">
                  <c:v>93.956823388052726</c:v>
                </c:pt>
                <c:pt idx="130">
                  <c:v>94.28193609417599</c:v>
                </c:pt>
                <c:pt idx="131">
                  <c:v>94.604821957262942</c:v>
                </c:pt>
                <c:pt idx="132">
                  <c:v>94.925518721582463</c:v>
                </c:pt>
                <c:pt idx="133">
                  <c:v>95.244063118092001</c:v>
                </c:pt>
                <c:pt idx="134">
                  <c:v>95.560490901470956</c:v>
                </c:pt>
                <c:pt idx="135">
                  <c:v>95.87483688544819</c:v>
                </c:pt>
                <c:pt idx="136">
                  <c:v>96.187134976518735</c:v>
                </c:pt>
                <c:pt idx="137">
                  <c:v>96.497418206137397</c:v>
                </c:pt>
                <c:pt idx="138">
                  <c:v>96.805718761472633</c:v>
                </c:pt>
                <c:pt idx="139">
                  <c:v>97.112068014797487</c:v>
                </c:pt>
                <c:pt idx="140">
                  <c:v>97.416496551590825</c:v>
                </c:pt>
                <c:pt idx="141">
                  <c:v>97.719034197416647</c:v>
                </c:pt>
                <c:pt idx="142">
                  <c:v>98.019710043645418</c:v>
                </c:pt>
                <c:pt idx="143">
                  <c:v>98.318552472077471</c:v>
                </c:pt>
                <c:pt idx="144">
                  <c:v>98.615589178525042</c:v>
                </c:pt>
                <c:pt idx="145">
                  <c:v>98.910847195405395</c:v>
                </c:pt>
                <c:pt idx="146">
                  <c:v>99.204352913395752</c:v>
                </c:pt>
                <c:pt idx="147">
                  <c:v>99.496132102196427</c:v>
                </c:pt>
                <c:pt idx="148">
                  <c:v>99.786209930445978</c:v>
                </c:pt>
                <c:pt idx="149">
                  <c:v>100.07461098483134</c:v>
                </c:pt>
                <c:pt idx="150">
                  <c:v>100.36135928843035</c:v>
                </c:pt>
                <c:pt idx="151">
                  <c:v>100.64647831832571</c:v>
                </c:pt>
                <c:pt idx="152">
                  <c:v>100.92999102252342</c:v>
                </c:pt>
                <c:pt idx="153">
                  <c:v>101.21191983620996</c:v>
                </c:pt>
                <c:pt idx="154">
                  <c:v>101.49228669737906</c:v>
                </c:pt>
                <c:pt idx="155">
                  <c:v>101.77111306185742</c:v>
                </c:pt>
                <c:pt idx="156">
                  <c:v>102.04841991775662</c:v>
                </c:pt>
                <c:pt idx="157">
                  <c:v>102.32422779937922</c:v>
                </c:pt>
                <c:pt idx="158">
                  <c:v>102.59855680060181</c:v>
                </c:pt>
                <c:pt idx="159">
                  <c:v>102.87142658776081</c:v>
                </c:pt>
                <c:pt idx="160">
                  <c:v>103.14285641206094</c:v>
                </c:pt>
                <c:pt idx="161">
                  <c:v>103.41286512153043</c:v>
                </c:pt>
                <c:pt idx="162">
                  <c:v>103.68147117254031</c:v>
                </c:pt>
                <c:pt idx="163">
                  <c:v>103.94869264090838</c:v>
                </c:pt>
                <c:pt idx="164">
                  <c:v>104.21454723260585</c:v>
                </c:pt>
                <c:pt idx="165">
                  <c:v>104.47905229408337</c:v>
                </c:pt>
                <c:pt idx="166">
                  <c:v>104.74222482223253</c:v>
                </c:pt>
                <c:pt idx="167">
                  <c:v>105.00408147399931</c:v>
                </c:pt>
                <c:pt idx="168">
                  <c:v>105.26463857566323</c:v>
                </c:pt>
                <c:pt idx="169">
                  <c:v>105.52391213179628</c:v>
                </c:pt>
                <c:pt idx="170">
                  <c:v>105.78191783391604</c:v>
                </c:pt>
                <c:pt idx="171">
                  <c:v>106.03867106884333</c:v>
                </c:pt>
                <c:pt idx="172">
                  <c:v>106.29418692677956</c:v>
                </c:pt>
                <c:pt idx="173">
                  <c:v>106.54848020911207</c:v>
                </c:pt>
                <c:pt idx="174">
                  <c:v>106.80156543596101</c:v>
                </c:pt>
                <c:pt idx="175">
                  <c:v>107.05345685347621</c:v>
                </c:pt>
                <c:pt idx="176">
                  <c:v>107.30416844089527</c:v>
                </c:pt>
                <c:pt idx="177">
                  <c:v>107.55371391737198</c:v>
                </c:pt>
                <c:pt idx="178">
                  <c:v>107.80210674858316</c:v>
                </c:pt>
                <c:pt idx="179">
                  <c:v>108.04936015312445</c:v>
                </c:pt>
                <c:pt idx="180">
                  <c:v>108.29548710870105</c:v>
                </c:pt>
                <c:pt idx="181">
                  <c:v>108.54050035812331</c:v>
                </c:pt>
                <c:pt idx="182">
                  <c:v>108.784412415113</c:v>
                </c:pt>
                <c:pt idx="183">
                  <c:v>109.02723556992837</c:v>
                </c:pt>
                <c:pt idx="184">
                  <c:v>109.26898189481493</c:v>
                </c:pt>
                <c:pt idx="185">
                  <c:v>109.5096632492872</c:v>
                </c:pt>
                <c:pt idx="186">
                  <c:v>109.74929128525001</c:v>
                </c:pt>
                <c:pt idx="187">
                  <c:v>109.9878774519627</c:v>
                </c:pt>
                <c:pt idx="188">
                  <c:v>110.22543300085366</c:v>
                </c:pt>
                <c:pt idx="189">
                  <c:v>110.46196899019071</c:v>
                </c:pt>
                <c:pt idx="190">
                  <c:v>110.697496289611</c:v>
                </c:pt>
                <c:pt idx="191">
                  <c:v>110.93202558451785</c:v>
                </c:pt>
                <c:pt idx="192">
                  <c:v>111.16556738034654</c:v>
                </c:pt>
                <c:pt idx="193">
                  <c:v>111.39813200670672</c:v>
                </c:pt>
                <c:pt idx="194">
                  <c:v>111.62972962140277</c:v>
                </c:pt>
                <c:pt idx="195">
                  <c:v>111.86037021433891</c:v>
                </c:pt>
                <c:pt idx="196">
                  <c:v>112.09006361131173</c:v>
                </c:pt>
                <c:pt idx="197">
                  <c:v>112.31881947769389</c:v>
                </c:pt>
                <c:pt idx="198">
                  <c:v>112.54664732201422</c:v>
                </c:pt>
                <c:pt idx="199">
                  <c:v>112.7735564994357</c:v>
                </c:pt>
                <c:pt idx="200">
                  <c:v>112.99955621513655</c:v>
                </c:pt>
                <c:pt idx="201">
                  <c:v>113.22465552759679</c:v>
                </c:pt>
                <c:pt idx="202">
                  <c:v>113.44886335179376</c:v>
                </c:pt>
                <c:pt idx="203">
                  <c:v>113.67218846230917</c:v>
                </c:pt>
                <c:pt idx="204">
                  <c:v>113.89463949635199</c:v>
                </c:pt>
                <c:pt idx="205">
                  <c:v>114.11622495669778</c:v>
                </c:pt>
                <c:pt idx="206">
                  <c:v>114.33695321454954</c:v>
                </c:pt>
                <c:pt idx="207">
                  <c:v>114.55683251232048</c:v>
                </c:pt>
                <c:pt idx="208">
                  <c:v>114.77587096634339</c:v>
                </c:pt>
                <c:pt idx="209">
                  <c:v>114.99407656950687</c:v>
                </c:pt>
                <c:pt idx="210">
                  <c:v>115.21145719382258</c:v>
                </c:pt>
                <c:pt idx="211">
                  <c:v>115.42802059292457</c:v>
                </c:pt>
                <c:pt idx="212">
                  <c:v>115.64377440450316</c:v>
                </c:pt>
                <c:pt idx="213">
                  <c:v>115.8587261526756</c:v>
                </c:pt>
                <c:pt idx="214">
                  <c:v>117.96570869898706</c:v>
                </c:pt>
                <c:pt idx="215">
                  <c:v>120.00000000000001</c:v>
                </c:pt>
                <c:pt idx="216">
                  <c:v>121.96756281778245</c:v>
                </c:pt>
                <c:pt idx="217">
                  <c:v>123.87361385476406</c:v>
                </c:pt>
                <c:pt idx="218">
                  <c:v>125.72274638059774</c:v>
                </c:pt>
                <c:pt idx="219">
                  <c:v>127.51902830191341</c:v>
                </c:pt>
                <c:pt idx="220">
                  <c:v>129.26608140191303</c:v>
                </c:pt>
                <c:pt idx="221">
                  <c:v>130.96714596733273</c:v>
                </c:pt>
                <c:pt idx="222">
                  <c:v>132.62513395105401</c:v>
                </c:pt>
                <c:pt idx="223">
                  <c:v>134.24267304976763</c:v>
                </c:pt>
                <c:pt idx="224">
                  <c:v>135.8221435155541</c:v>
                </c:pt>
                <c:pt idx="225">
                  <c:v>137.36570910639983</c:v>
                </c:pt>
                <c:pt idx="226">
                  <c:v>138.87534327155257</c:v>
                </c:pt>
                <c:pt idx="227">
                  <c:v>140.35285143421763</c:v>
                </c:pt>
                <c:pt idx="228">
                  <c:v>141.7998900561002</c:v>
                </c:pt>
                <c:pt idx="229">
                  <c:v>143.21798303128048</c:v>
                </c:pt>
                <c:pt idx="230">
                  <c:v>144.60853585051387</c:v>
                </c:pt>
                <c:pt idx="231">
                  <c:v>145.97284789376167</c:v>
                </c:pt>
                <c:pt idx="232">
                  <c:v>147.3121231430579</c:v>
                </c:pt>
                <c:pt idx="233">
                  <c:v>148.6274795556206</c:v>
                </c:pt>
                <c:pt idx="234">
                  <c:v>149.91995729536694</c:v>
                </c:pt>
                <c:pt idx="235">
                  <c:v>151.19052598738483</c:v>
                </c:pt>
                <c:pt idx="236">
                  <c:v>152.44009113269775</c:v>
                </c:pt>
                <c:pt idx="237">
                  <c:v>153.66949979849937</c:v>
                </c:pt>
                <c:pt idx="238">
                  <c:v>154.87954568088401</c:v>
                </c:pt>
                <c:pt idx="239">
                  <c:v>156.07097362216646</c:v>
                </c:pt>
                <c:pt idx="240">
                  <c:v>157.24448365253386</c:v>
                </c:pt>
                <c:pt idx="241">
                  <c:v>158.40073461550961</c:v>
                </c:pt>
                <c:pt idx="242">
                  <c:v>159.54034742815043</c:v>
                </c:pt>
                <c:pt idx="243">
                  <c:v>160.66390801972079</c:v>
                </c:pt>
                <c:pt idx="244">
                  <c:v>161.77196998655103</c:v>
                </c:pt>
                <c:pt idx="245">
                  <c:v>162.86505699569443</c:v>
                </c:pt>
                <c:pt idx="246">
                  <c:v>163.94366496566818</c:v>
                </c:pt>
                <c:pt idx="247">
                  <c:v>165.00826404889699</c:v>
                </c:pt>
                <c:pt idx="248">
                  <c:v>166.05930043733511</c:v>
                </c:pt>
                <c:pt idx="249">
                  <c:v>167.09719801006003</c:v>
                </c:pt>
                <c:pt idx="250">
                  <c:v>168.12235983932334</c:v>
                </c:pt>
                <c:pt idx="251">
                  <c:v>169.13516956955746</c:v>
                </c:pt>
                <c:pt idx="252">
                  <c:v>170.13599268212303</c:v>
                </c:pt>
                <c:pt idx="253">
                  <c:v>171.1251776570891</c:v>
                </c:pt>
                <c:pt idx="254">
                  <c:v>172.1030570420547</c:v>
                </c:pt>
                <c:pt idx="255">
                  <c:v>173.06994843688904</c:v>
                </c:pt>
                <c:pt idx="256">
                  <c:v>174.02615540229078</c:v>
                </c:pt>
                <c:pt idx="257">
                  <c:v>174.97196829920546</c:v>
                </c:pt>
                <c:pt idx="258">
                  <c:v>175.90766506538861</c:v>
                </c:pt>
                <c:pt idx="259">
                  <c:v>176.83351193473857</c:v>
                </c:pt>
                <c:pt idx="260">
                  <c:v>177.74976410444231</c:v>
                </c:pt>
                <c:pt idx="261">
                  <c:v>178.65666635445939</c:v>
                </c:pt>
                <c:pt idx="262">
                  <c:v>179.55445362341899</c:v>
                </c:pt>
                <c:pt idx="263">
                  <c:v>180.44335154459708</c:v>
                </c:pt>
                <c:pt idx="264">
                  <c:v>181.32357694528437</c:v>
                </c:pt>
                <c:pt idx="265">
                  <c:v>182.1953383125398</c:v>
                </c:pt>
                <c:pt idx="266">
                  <c:v>183.05883622803591</c:v>
                </c:pt>
                <c:pt idx="267">
                  <c:v>183.91426377445279</c:v>
                </c:pt>
                <c:pt idx="268">
                  <c:v>184.7618069156504</c:v>
                </c:pt>
                <c:pt idx="269">
                  <c:v>185.60164485264434</c:v>
                </c:pt>
                <c:pt idx="270">
                  <c:v>186.43395035723168</c:v>
                </c:pt>
                <c:pt idx="271">
                  <c:v>187.2588900849463</c:v>
                </c:pt>
                <c:pt idx="272">
                  <c:v>188.07662486888043</c:v>
                </c:pt>
                <c:pt idx="273">
                  <c:v>188.88730999577328</c:v>
                </c:pt>
                <c:pt idx="274">
                  <c:v>189.69109546564948</c:v>
                </c:pt>
                <c:pt idx="275">
                  <c:v>190.48812623618406</c:v>
                </c:pt>
                <c:pt idx="276">
                  <c:v>191.27854245287006</c:v>
                </c:pt>
                <c:pt idx="277">
                  <c:v>192.06247966597871</c:v>
                </c:pt>
                <c:pt idx="278">
                  <c:v>192.84006903522052</c:v>
                </c:pt>
                <c:pt idx="279">
                  <c:v>193.61143752294538</c:v>
                </c:pt>
                <c:pt idx="280">
                  <c:v>194.37670807664901</c:v>
                </c:pt>
                <c:pt idx="281">
                  <c:v>195.13599980150039</c:v>
                </c:pt>
                <c:pt idx="282">
                  <c:v>195.88942812353918</c:v>
                </c:pt>
                <c:pt idx="283">
                  <c:v>196.63710494415506</c:v>
                </c:pt>
                <c:pt idx="284">
                  <c:v>197.37913878640356</c:v>
                </c:pt>
                <c:pt idx="285">
                  <c:v>198.11563493367774</c:v>
                </c:pt>
                <c:pt idx="286">
                  <c:v>198.84669556121636</c:v>
                </c:pt>
                <c:pt idx="287">
                  <c:v>199.57241986089187</c:v>
                </c:pt>
                <c:pt idx="288">
                  <c:v>200.29290415969058</c:v>
                </c:pt>
                <c:pt idx="289">
                  <c:v>201.00824203226813</c:v>
                </c:pt>
                <c:pt idx="290">
                  <c:v>201.71852440793788</c:v>
                </c:pt>
                <c:pt idx="291">
                  <c:v>202.42383967241992</c:v>
                </c:pt>
                <c:pt idx="292">
                  <c:v>203.12427376466201</c:v>
                </c:pt>
                <c:pt idx="293">
                  <c:v>203.81991026901733</c:v>
                </c:pt>
                <c:pt idx="294">
                  <c:v>204.51083050304828</c:v>
                </c:pt>
                <c:pt idx="295">
                  <c:v>205.19711360120363</c:v>
                </c:pt>
                <c:pt idx="296">
                  <c:v>205.87883659460516</c:v>
                </c:pt>
                <c:pt idx="297">
                  <c:v>206.5560744871579</c:v>
                </c:pt>
                <c:pt idx="298">
                  <c:v>207.2289003281912</c:v>
                </c:pt>
                <c:pt idx="299">
                  <c:v>207.89738528181675</c:v>
                </c:pt>
                <c:pt idx="300">
                  <c:v>208.56159869318702</c:v>
                </c:pt>
                <c:pt idx="301">
                  <c:v>209.22160815181545</c:v>
                </c:pt>
                <c:pt idx="302">
                  <c:v>209.87747955211864</c:v>
                </c:pt>
                <c:pt idx="303">
                  <c:v>210.52927715132637</c:v>
                </c:pt>
                <c:pt idx="304">
                  <c:v>211.17706362489642</c:v>
                </c:pt>
                <c:pt idx="305">
                  <c:v>211.82090011956385</c:v>
                </c:pt>
                <c:pt idx="306">
                  <c:v>212.46084630414722</c:v>
                </c:pt>
                <c:pt idx="307">
                  <c:v>213.09696041822417</c:v>
                </c:pt>
                <c:pt idx="308">
                  <c:v>213.72929931878539</c:v>
                </c:pt>
                <c:pt idx="309">
                  <c:v>214.35791852496683</c:v>
                </c:pt>
                <c:pt idx="310">
                  <c:v>214.98287226095687</c:v>
                </c:pt>
                <c:pt idx="311">
                  <c:v>215.60421349716634</c:v>
                </c:pt>
                <c:pt idx="312">
                  <c:v>216.22199398974797</c:v>
                </c:pt>
                <c:pt idx="313">
                  <c:v>216.83626431854285</c:v>
                </c:pt>
                <c:pt idx="314">
                  <c:v>217.44707392353106</c:v>
                </c:pt>
                <c:pt idx="315">
                  <c:v>218.05447113985684</c:v>
                </c:pt>
                <c:pt idx="316">
                  <c:v>218.65850323149493</c:v>
                </c:pt>
                <c:pt idx="317">
                  <c:v>219.25921642362258</c:v>
                </c:pt>
                <c:pt idx="318">
                  <c:v>219.85665593375549</c:v>
                </c:pt>
                <c:pt idx="319">
                  <c:v>220.45086600170745</c:v>
                </c:pt>
                <c:pt idx="320">
                  <c:v>221.04188991842332</c:v>
                </c:pt>
                <c:pt idx="321">
                  <c:v>221.62977005374006</c:v>
                </c:pt>
                <c:pt idx="322">
                  <c:v>222.2145478831217</c:v>
                </c:pt>
                <c:pt idx="323">
                  <c:v>222.79626401341343</c:v>
                </c:pt>
                <c:pt idx="324">
                  <c:v>223.37495820766148</c:v>
                </c:pt>
                <c:pt idx="325">
                  <c:v>223.9506694090349</c:v>
                </c:pt>
                <c:pt idx="326">
                  <c:v>224.52343576389239</c:v>
                </c:pt>
                <c:pt idx="327">
                  <c:v>225.09329464402856</c:v>
                </c:pt>
                <c:pt idx="328">
                  <c:v>225.66028266813652</c:v>
                </c:pt>
                <c:pt idx="329">
                  <c:v>226.22443572251836</c:v>
                </c:pt>
                <c:pt idx="330">
                  <c:v>226.7857889810773</c:v>
                </c:pt>
                <c:pt idx="331">
                  <c:v>227.34437692461836</c:v>
                </c:pt>
                <c:pt idx="332">
                  <c:v>227.90023335949112</c:v>
                </c:pt>
                <c:pt idx="333">
                  <c:v>228.45339143559644</c:v>
                </c:pt>
                <c:pt idx="334">
                  <c:v>229.00388366378752</c:v>
                </c:pt>
                <c:pt idx="335">
                  <c:v>229.55174193268681</c:v>
                </c:pt>
                <c:pt idx="336">
                  <c:v>230.09699752494464</c:v>
                </c:pt>
                <c:pt idx="337">
                  <c:v>230.6396811329607</c:v>
                </c:pt>
                <c:pt idx="338">
                  <c:v>231.17982287408935</c:v>
                </c:pt>
                <c:pt idx="339">
                  <c:v>231.71745230535123</c:v>
                </c:pt>
                <c:pt idx="340">
                  <c:v>232.25259843766793</c:v>
                </c:pt>
                <c:pt idx="341">
                  <c:v>232.78528974964016</c:v>
                </c:pt>
                <c:pt idx="342">
                  <c:v>233.31555420088634</c:v>
                </c:pt>
                <c:pt idx="343">
                  <c:v>233.84341924495905</c:v>
                </c:pt>
                <c:pt idx="344">
                  <c:v>234.36891184185461</c:v>
                </c:pt>
                <c:pt idx="345">
                  <c:v>234.8920584701319</c:v>
                </c:pt>
                <c:pt idx="346">
                  <c:v>235.41288513865513</c:v>
                </c:pt>
                <c:pt idx="347">
                  <c:v>235.93141739797417</c:v>
                </c:pt>
                <c:pt idx="348">
                  <c:v>236.44768035135667</c:v>
                </c:pt>
                <c:pt idx="349">
                  <c:v>236.96169866548408</c:v>
                </c:pt>
                <c:pt idx="350">
                  <c:v>237.47349658082433</c:v>
                </c:pt>
                <c:pt idx="351">
                  <c:v>237.98309792169306</c:v>
                </c:pt>
                <c:pt idx="352">
                  <c:v>238.49052610601382</c:v>
                </c:pt>
                <c:pt idx="353">
                  <c:v>238.99580415478962</c:v>
                </c:pt>
                <c:pt idx="354">
                  <c:v>239.4989547012955</c:v>
                </c:pt>
                <c:pt idx="355">
                  <c:v>240</c:v>
                </c:pt>
              </c:numCache>
            </c:numRef>
          </c:yVal>
          <c:smooth val="1"/>
          <c:extLst>
            <c:ext xmlns:c16="http://schemas.microsoft.com/office/drawing/2014/chart" uri="{C3380CC4-5D6E-409C-BE32-E72D297353CC}">
              <c16:uniqueId val="{0000000B-A60B-4EBD-B216-7632D12150CC}"/>
            </c:ext>
          </c:extLst>
        </c:ser>
        <c:dLbls>
          <c:showLegendKey val="0"/>
          <c:showVal val="0"/>
          <c:showCatName val="0"/>
          <c:showSerName val="0"/>
          <c:showPercent val="0"/>
          <c:showBubbleSize val="0"/>
        </c:dLbls>
        <c:axId val="927872256"/>
        <c:axId val="927867944"/>
      </c:scatterChart>
      <c:valAx>
        <c:axId val="927872256"/>
        <c:scaling>
          <c:orientation val="minMax"/>
          <c:max val="1600000"/>
        </c:scaling>
        <c:delete val="0"/>
        <c:axPos val="b"/>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Droge in Gramm</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67944"/>
        <c:crosses val="autoZero"/>
        <c:crossBetween val="midCat"/>
      </c:valAx>
      <c:valAx>
        <c:axId val="927867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Strafmass in</a:t>
                </a:r>
                <a:r>
                  <a:rPr lang="de-CH" sz="2000" b="0" baseline="0">
                    <a:solidFill>
                      <a:srgbClr val="636363"/>
                    </a:solidFill>
                  </a:rPr>
                  <a:t> Monaten</a:t>
                </a:r>
                <a:endParaRPr lang="de-CH" sz="2000" b="0">
                  <a:solidFill>
                    <a:srgbClr val="636363"/>
                  </a:solidFill>
                </a:endParaRPr>
              </a:p>
            </c:rich>
          </c:tx>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72256"/>
        <c:crosses val="autoZero"/>
        <c:crossBetween val="midCat"/>
      </c:valAx>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rgbClr val="636363"/>
                </a:solidFill>
                <a:latin typeface="+mn-lt"/>
                <a:ea typeface="+mn-ea"/>
                <a:cs typeface="+mn-cs"/>
              </a:defRPr>
            </a:pPr>
            <a:r>
              <a:rPr lang="de-CH" sz="2000">
                <a:solidFill>
                  <a:srgbClr val="636363"/>
                </a:solidFill>
              </a:rPr>
              <a:t>Strafmass </a:t>
            </a:r>
            <a:r>
              <a:rPr lang="de-CH" sz="2000" b="0" i="0" u="none" strike="noStrike" baseline="0">
                <a:solidFill>
                  <a:srgbClr val="636363"/>
                </a:solidFill>
                <a:effectLst/>
              </a:rPr>
              <a:t>Fingerhut/Schlegel/Jucker </a:t>
            </a:r>
            <a:r>
              <a:rPr lang="de-CH" sz="2000">
                <a:solidFill>
                  <a:srgbClr val="636363"/>
                </a:solidFill>
              </a:rPr>
              <a:t>bis 120'000g</a:t>
            </a:r>
          </a:p>
        </c:rich>
      </c:tx>
      <c:overlay val="0"/>
      <c:spPr>
        <a:noFill/>
        <a:ln>
          <a:noFill/>
        </a:ln>
        <a:effectLst/>
      </c:spPr>
    </c:title>
    <c:autoTitleDeleted val="0"/>
    <c:plotArea>
      <c:layout/>
      <c:scatterChart>
        <c:scatterStyle val="smoothMarker"/>
        <c:varyColors val="0"/>
        <c:ser>
          <c:idx val="0"/>
          <c:order val="0"/>
          <c:tx>
            <c:strRef>
              <c:f>Plots!$A$2</c:f>
              <c:strCache>
                <c:ptCount val="1"/>
                <c:pt idx="0">
                  <c:v>Heroin</c:v>
                </c:pt>
              </c:strCache>
            </c:strRef>
          </c:tx>
          <c:marker>
            <c:symbol val="none"/>
          </c:marker>
          <c:xVal>
            <c:numRef>
              <c:f>Plots!$A$3:$A$358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Plots!$B$3:$B$358</c:f>
              <c:numCache>
                <c:formatCode>0.00</c:formatCode>
                <c:ptCount val="356"/>
                <c:pt idx="0">
                  <c:v>1</c:v>
                </c:pt>
                <c:pt idx="1">
                  <c:v>2</c:v>
                </c:pt>
                <c:pt idx="2">
                  <c:v>3</c:v>
                </c:pt>
                <c:pt idx="3">
                  <c:v>4</c:v>
                </c:pt>
                <c:pt idx="4">
                  <c:v>5</c:v>
                </c:pt>
                <c:pt idx="5">
                  <c:v>6</c:v>
                </c:pt>
                <c:pt idx="6">
                  <c:v>7</c:v>
                </c:pt>
                <c:pt idx="7">
                  <c:v>8</c:v>
                </c:pt>
                <c:pt idx="8">
                  <c:v>9</c:v>
                </c:pt>
                <c:pt idx="9">
                  <c:v>10</c:v>
                </c:pt>
                <c:pt idx="10">
                  <c:v>11</c:v>
                </c:pt>
                <c:pt idx="11">
                  <c:v>12</c:v>
                </c:pt>
                <c:pt idx="12">
                  <c:v>13.994725170678642</c:v>
                </c:pt>
                <c:pt idx="13">
                  <c:v>15.811501920303735</c:v>
                </c:pt>
                <c:pt idx="14">
                  <c:v>17.241832926968385</c:v>
                </c:pt>
                <c:pt idx="15">
                  <c:v>18.439801992525698</c:v>
                </c:pt>
                <c:pt idx="16">
                  <c:v>19.480144919565909</c:v>
                </c:pt>
                <c:pt idx="17">
                  <c:v>20.405402945833558</c:v>
                </c:pt>
                <c:pt idx="18">
                  <c:v>21.242346602443146</c:v>
                </c:pt>
                <c:pt idx="19">
                  <c:v>22.009031620631337</c:v>
                </c:pt>
                <c:pt idx="20">
                  <c:v>22.718272869526402</c:v>
                </c:pt>
                <c:pt idx="21">
                  <c:v>23.379528660820984</c:v>
                </c:pt>
                <c:pt idx="22">
                  <c:v>23.999999999999996</c:v>
                </c:pt>
                <c:pt idx="23">
                  <c:v>25.265438390625512</c:v>
                </c:pt>
                <c:pt idx="24">
                  <c:v>26.415417991157014</c:v>
                </c:pt>
                <c:pt idx="25">
                  <c:v>27.473141821279967</c:v>
                </c:pt>
                <c:pt idx="26">
                  <c:v>28.455146435920504</c:v>
                </c:pt>
                <c:pt idx="27">
                  <c:v>32.573011399138885</c:v>
                </c:pt>
                <c:pt idx="28">
                  <c:v>35.851237972457319</c:v>
                </c:pt>
                <c:pt idx="29">
                  <c:v>38.619575384225186</c:v>
                </c:pt>
                <c:pt idx="30">
                  <c:v>41.039422720240744</c:v>
                </c:pt>
                <c:pt idx="31">
                  <c:v>43.203291930211627</c:v>
                </c:pt>
                <c:pt idx="32">
                  <c:v>45.169729386289376</c:v>
                </c:pt>
                <c:pt idx="33">
                  <c:v>46.978411694026377</c:v>
                </c:pt>
                <c:pt idx="34">
                  <c:v>48.657615964587208</c:v>
                </c:pt>
                <c:pt idx="35">
                  <c:v>61.304754591484262</c:v>
                </c:pt>
                <c:pt idx="36">
                  <c:v>70.176425717108771</c:v>
                </c:pt>
                <c:pt idx="37">
                  <c:v>77.239150768450386</c:v>
                </c:pt>
                <c:pt idx="38">
                  <c:v>83.203352922076206</c:v>
                </c:pt>
                <c:pt idx="39">
                  <c:v>88.416755967369284</c:v>
                </c:pt>
                <c:pt idx="40">
                  <c:v>93.078670858022477</c:v>
                </c:pt>
                <c:pt idx="41">
                  <c:v>97.315231929174431</c:v>
                </c:pt>
                <c:pt idx="42">
                  <c:v>101.21191983620996</c:v>
                </c:pt>
                <c:pt idx="43">
                  <c:v>104.82965576835593</c:v>
                </c:pt>
                <c:pt idx="44">
                  <c:v>108.21356915980962</c:v>
                </c:pt>
                <c:pt idx="45">
                  <c:v>111.39813200670672</c:v>
                </c:pt>
                <c:pt idx="46">
                  <c:v>114.41034023932917</c:v>
                </c:pt>
                <c:pt idx="47">
                  <c:v>117.27177671025905</c:v>
                </c:pt>
                <c:pt idx="48">
                  <c:v>120.00000000000001</c:v>
                </c:pt>
                <c:pt idx="49">
                  <c:v>122.60950918296855</c:v>
                </c:pt>
                <c:pt idx="50">
                  <c:v>125.11243217506139</c:v>
                </c:pt>
                <c:pt idx="51">
                  <c:v>127.51902830191341</c:v>
                </c:pt>
                <c:pt idx="52">
                  <c:v>129.83806266278373</c:v>
                </c:pt>
                <c:pt idx="53">
                  <c:v>132.07708995578506</c:v>
                </c:pt>
                <c:pt idx="54">
                  <c:v>134.24267304976763</c:v>
                </c:pt>
                <c:pt idx="55">
                  <c:v>136.34055366869882</c:v>
                </c:pt>
                <c:pt idx="56">
                  <c:v>138.37578735998795</c:v>
                </c:pt>
                <c:pt idx="57">
                  <c:v>140.35285143421763</c:v>
                </c:pt>
                <c:pt idx="58">
                  <c:v>142.27573217960256</c:v>
                </c:pt>
                <c:pt idx="59">
                  <c:v>144.1479959931653</c:v>
                </c:pt>
                <c:pt idx="60">
                  <c:v>145.97284789376167</c:v>
                </c:pt>
                <c:pt idx="61">
                  <c:v>147.75318003582674</c:v>
                </c:pt>
                <c:pt idx="62">
                  <c:v>149.49161222576163</c:v>
                </c:pt>
                <c:pt idx="63">
                  <c:v>151.19052598738483</c:v>
                </c:pt>
                <c:pt idx="64">
                  <c:v>152.85209338264488</c:v>
                </c:pt>
                <c:pt idx="65">
                  <c:v>154.47830153690086</c:v>
                </c:pt>
                <c:pt idx="66">
                  <c:v>156.07097362216646</c:v>
                </c:pt>
                <c:pt idx="67">
                  <c:v>157.63178690090447</c:v>
                </c:pt>
                <c:pt idx="68">
                  <c:v>159.16228831585568</c:v>
                </c:pt>
                <c:pt idx="69">
                  <c:v>160.66390801972079</c:v>
                </c:pt>
                <c:pt idx="70">
                  <c:v>162.13797116619446</c:v>
                </c:pt>
                <c:pt idx="71">
                  <c:v>163.58570822641084</c:v>
                </c:pt>
                <c:pt idx="72">
                  <c:v>165.00826404889699</c:v>
                </c:pt>
                <c:pt idx="73">
                  <c:v>166.40670584415233</c:v>
                </c:pt>
                <c:pt idx="74">
                  <c:v>167.78203024501164</c:v>
                </c:pt>
                <c:pt idx="75">
                  <c:v>169.13516956955746</c:v>
                </c:pt>
                <c:pt idx="76">
                  <c:v>170.46699739337697</c:v>
                </c:pt>
                <c:pt idx="77">
                  <c:v>171.77833352151535</c:v>
                </c:pt>
                <c:pt idx="78">
                  <c:v>173.06994843688904</c:v>
                </c:pt>
                <c:pt idx="79">
                  <c:v>174.34256729062577</c:v>
                </c:pt>
                <c:pt idx="80">
                  <c:v>175.59687349037529</c:v>
                </c:pt>
                <c:pt idx="81">
                  <c:v>176.83351193473857</c:v>
                </c:pt>
                <c:pt idx="82">
                  <c:v>178.05309193531892</c:v>
                </c:pt>
                <c:pt idx="83">
                  <c:v>179.25618986228667</c:v>
                </c:pt>
                <c:pt idx="84">
                  <c:v>180.44335154459708</c:v>
                </c:pt>
                <c:pt idx="85">
                  <c:v>181.61509445195082</c:v>
                </c:pt>
                <c:pt idx="86">
                  <c:v>182.77190968213878</c:v>
                </c:pt>
                <c:pt idx="87">
                  <c:v>183.91426377445279</c:v>
                </c:pt>
                <c:pt idx="88">
                  <c:v>185.04260036730966</c:v>
                </c:pt>
                <c:pt idx="89">
                  <c:v>186.15734171604507</c:v>
                </c:pt>
                <c:pt idx="90">
                  <c:v>187.2588900849463</c:v>
                </c:pt>
                <c:pt idx="91">
                  <c:v>188.34762902595887</c:v>
                </c:pt>
                <c:pt idx="92">
                  <c:v>189.42392455507553</c:v>
                </c:pt>
                <c:pt idx="93">
                  <c:v>190.48812623618406</c:v>
                </c:pt>
                <c:pt idx="94">
                  <c:v>191.54056818106497</c:v>
                </c:pt>
                <c:pt idx="95">
                  <c:v>192.58156997329112</c:v>
                </c:pt>
                <c:pt idx="96">
                  <c:v>193.61143752294538</c:v>
                </c:pt>
                <c:pt idx="97">
                  <c:v>194.63046385834886</c:v>
                </c:pt>
                <c:pt idx="98">
                  <c:v>195.63892986035006</c:v>
                </c:pt>
                <c:pt idx="99">
                  <c:v>196.63710494415506</c:v>
                </c:pt>
                <c:pt idx="100">
                  <c:v>197.62524769318458</c:v>
                </c:pt>
                <c:pt idx="101">
                  <c:v>198.60360644899234</c:v>
                </c:pt>
                <c:pt idx="102">
                  <c:v>199.57241986089187</c:v>
                </c:pt>
                <c:pt idx="103">
                  <c:v>200.5319173985834</c:v>
                </c:pt>
                <c:pt idx="104">
                  <c:v>201.4823198307636</c:v>
                </c:pt>
                <c:pt idx="105">
                  <c:v>202.42383967241992</c:v>
                </c:pt>
                <c:pt idx="106">
                  <c:v>203.35668160326455</c:v>
                </c:pt>
                <c:pt idx="107">
                  <c:v>204.28104285953643</c:v>
                </c:pt>
                <c:pt idx="108">
                  <c:v>205.19711360120363</c:v>
                </c:pt>
                <c:pt idx="109">
                  <c:v>206.10507725641591</c:v>
                </c:pt>
                <c:pt idx="110">
                  <c:v>207.00511084489639</c:v>
                </c:pt>
                <c:pt idx="111">
                  <c:v>207.89738528181675</c:v>
                </c:pt>
                <c:pt idx="112">
                  <c:v>208.78206566356667</c:v>
                </c:pt>
                <c:pt idx="113">
                  <c:v>209.65931153671181</c:v>
                </c:pt>
                <c:pt idx="114">
                  <c:v>210.52927715132637</c:v>
                </c:pt>
                <c:pt idx="115">
                  <c:v>211.3921116997885</c:v>
                </c:pt>
                <c:pt idx="116">
                  <c:v>212.24795954203859</c:v>
                </c:pt>
                <c:pt idx="117">
                  <c:v>213.09696041822417</c:v>
                </c:pt>
                <c:pt idx="118">
                  <c:v>213.93924964957463</c:v>
                </c:pt>
                <c:pt idx="119">
                  <c:v>214.77495832829004</c:v>
                </c:pt>
                <c:pt idx="120">
                  <c:v>215.60421349716634</c:v>
                </c:pt>
                <c:pt idx="121">
                  <c:v>216.42713831961936</c:v>
                </c:pt>
                <c:pt idx="122">
                  <c:v>217.24385224072668</c:v>
                </c:pt>
                <c:pt idx="123">
                  <c:v>218.05447113985684</c:v>
                </c:pt>
                <c:pt idx="124">
                  <c:v>218.85910747541152</c:v>
                </c:pt>
                <c:pt idx="125">
                  <c:v>219.65787042217275</c:v>
                </c:pt>
                <c:pt idx="126">
                  <c:v>220.45086600170745</c:v>
                </c:pt>
                <c:pt idx="127">
                  <c:v>221.23819720625087</c:v>
                </c:pt>
                <c:pt idx="128">
                  <c:v>222.01996411646201</c:v>
                </c:pt>
                <c:pt idx="129">
                  <c:v>222.79626401341343</c:v>
                </c:pt>
                <c:pt idx="130">
                  <c:v>223.56719148515634</c:v>
                </c:pt>
                <c:pt idx="131">
                  <c:v>224.33283852817542</c:v>
                </c:pt>
                <c:pt idx="132">
                  <c:v>225.09329464402856</c:v>
                </c:pt>
                <c:pt idx="133">
                  <c:v>225.84864693144692</c:v>
                </c:pt>
                <c:pt idx="134">
                  <c:v>226.59898017415043</c:v>
                </c:pt>
                <c:pt idx="135">
                  <c:v>227.34437692461836</c:v>
                </c:pt>
                <c:pt idx="136">
                  <c:v>228.08491758404091</c:v>
                </c:pt>
                <c:pt idx="137">
                  <c:v>228.82068047865846</c:v>
                </c:pt>
                <c:pt idx="138">
                  <c:v>229.55174193268681</c:v>
                </c:pt>
                <c:pt idx="139">
                  <c:v>230.27817633801124</c:v>
                </c:pt>
                <c:pt idx="140">
                  <c:v>231.00005622082188</c:v>
                </c:pt>
                <c:pt idx="141">
                  <c:v>231.71745230535123</c:v>
                </c:pt>
                <c:pt idx="142">
                  <c:v>232.43043357486656</c:v>
                </c:pt>
                <c:pt idx="143">
                  <c:v>233.13906733005825</c:v>
                </c:pt>
                <c:pt idx="144">
                  <c:v>233.84341924495905</c:v>
                </c:pt>
                <c:pt idx="145">
                  <c:v>234.54355342051809</c:v>
                </c:pt>
                <c:pt idx="146">
                  <c:v>235.23953243595113</c:v>
                </c:pt>
                <c:pt idx="147">
                  <c:v>235.93141739797417</c:v>
                </c:pt>
                <c:pt idx="148">
                  <c:v>236.61926798802881</c:v>
                </c:pt>
                <c:pt idx="149">
                  <c:v>237.30314250759614</c:v>
                </c:pt>
                <c:pt idx="150">
                  <c:v>237.98309792169306</c:v>
                </c:pt>
                <c:pt idx="151">
                  <c:v>238.65918990063804</c:v>
                </c:pt>
                <c:pt idx="152">
                  <c:v>239.33147286017058</c:v>
                </c:pt>
                <c:pt idx="153">
                  <c:v>240</c:v>
                </c:pt>
                <c:pt idx="154">
                  <c:v>240</c:v>
                </c:pt>
                <c:pt idx="155">
                  <c:v>240</c:v>
                </c:pt>
                <c:pt idx="156">
                  <c:v>240</c:v>
                </c:pt>
                <c:pt idx="157">
                  <c:v>240</c:v>
                </c:pt>
                <c:pt idx="158">
                  <c:v>240</c:v>
                </c:pt>
                <c:pt idx="159">
                  <c:v>240</c:v>
                </c:pt>
                <c:pt idx="160">
                  <c:v>240</c:v>
                </c:pt>
                <c:pt idx="161">
                  <c:v>240</c:v>
                </c:pt>
                <c:pt idx="162">
                  <c:v>240</c:v>
                </c:pt>
                <c:pt idx="163">
                  <c:v>240</c:v>
                </c:pt>
                <c:pt idx="164">
                  <c:v>240</c:v>
                </c:pt>
                <c:pt idx="165">
                  <c:v>240</c:v>
                </c:pt>
                <c:pt idx="166">
                  <c:v>240</c:v>
                </c:pt>
                <c:pt idx="167">
                  <c:v>240</c:v>
                </c:pt>
                <c:pt idx="168">
                  <c:v>240</c:v>
                </c:pt>
                <c:pt idx="169">
                  <c:v>240</c:v>
                </c:pt>
                <c:pt idx="170">
                  <c:v>240</c:v>
                </c:pt>
                <c:pt idx="171">
                  <c:v>240</c:v>
                </c:pt>
                <c:pt idx="172">
                  <c:v>240</c:v>
                </c:pt>
                <c:pt idx="173">
                  <c:v>240</c:v>
                </c:pt>
                <c:pt idx="174">
                  <c:v>240</c:v>
                </c:pt>
                <c:pt idx="175">
                  <c:v>240</c:v>
                </c:pt>
                <c:pt idx="176">
                  <c:v>240</c:v>
                </c:pt>
                <c:pt idx="177">
                  <c:v>240</c:v>
                </c:pt>
                <c:pt idx="178">
                  <c:v>240</c:v>
                </c:pt>
                <c:pt idx="179">
                  <c:v>240</c:v>
                </c:pt>
                <c:pt idx="180">
                  <c:v>240</c:v>
                </c:pt>
                <c:pt idx="181">
                  <c:v>240</c:v>
                </c:pt>
                <c:pt idx="182">
                  <c:v>240</c:v>
                </c:pt>
                <c:pt idx="183">
                  <c:v>240</c:v>
                </c:pt>
                <c:pt idx="184">
                  <c:v>240</c:v>
                </c:pt>
                <c:pt idx="185">
                  <c:v>240</c:v>
                </c:pt>
                <c:pt idx="186">
                  <c:v>240</c:v>
                </c:pt>
                <c:pt idx="187">
                  <c:v>240</c:v>
                </c:pt>
                <c:pt idx="188">
                  <c:v>240</c:v>
                </c:pt>
                <c:pt idx="189">
                  <c:v>240</c:v>
                </c:pt>
                <c:pt idx="190">
                  <c:v>240</c:v>
                </c:pt>
                <c:pt idx="191">
                  <c:v>240</c:v>
                </c:pt>
                <c:pt idx="192">
                  <c:v>240</c:v>
                </c:pt>
                <c:pt idx="193">
                  <c:v>240</c:v>
                </c:pt>
                <c:pt idx="194">
                  <c:v>240</c:v>
                </c:pt>
                <c:pt idx="195">
                  <c:v>240</c:v>
                </c:pt>
                <c:pt idx="196">
                  <c:v>240</c:v>
                </c:pt>
                <c:pt idx="197">
                  <c:v>240</c:v>
                </c:pt>
                <c:pt idx="198">
                  <c:v>240</c:v>
                </c:pt>
                <c:pt idx="199">
                  <c:v>240</c:v>
                </c:pt>
                <c:pt idx="200">
                  <c:v>240</c:v>
                </c:pt>
                <c:pt idx="201">
                  <c:v>240</c:v>
                </c:pt>
                <c:pt idx="202">
                  <c:v>240</c:v>
                </c:pt>
                <c:pt idx="203">
                  <c:v>240</c:v>
                </c:pt>
                <c:pt idx="204">
                  <c:v>240</c:v>
                </c:pt>
                <c:pt idx="205">
                  <c:v>240</c:v>
                </c:pt>
                <c:pt idx="206">
                  <c:v>240</c:v>
                </c:pt>
                <c:pt idx="207">
                  <c:v>240</c:v>
                </c:pt>
                <c:pt idx="208">
                  <c:v>240</c:v>
                </c:pt>
                <c:pt idx="209">
                  <c:v>240</c:v>
                </c:pt>
                <c:pt idx="210">
                  <c:v>240</c:v>
                </c:pt>
                <c:pt idx="211">
                  <c:v>240</c:v>
                </c:pt>
                <c:pt idx="212">
                  <c:v>240</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0-DA89-41AE-8115-E77143036C7D}"/>
            </c:ext>
          </c:extLst>
        </c:ser>
        <c:ser>
          <c:idx val="1"/>
          <c:order val="1"/>
          <c:tx>
            <c:strRef>
              <c:f>Plots!$D$2</c:f>
              <c:strCache>
                <c:ptCount val="1"/>
                <c:pt idx="0">
                  <c:v>Kokain</c:v>
                </c:pt>
              </c:strCache>
            </c:strRef>
          </c:tx>
          <c:marker>
            <c:symbol val="none"/>
          </c:marker>
          <c:xVal>
            <c:numRef>
              <c:f>Plots!$D$3:$D$358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Plots!$E$3:$E$358</c:f>
              <c:numCache>
                <c:formatCode>0.00</c:formatCode>
                <c:ptCount val="356"/>
                <c:pt idx="0">
                  <c:v>0.66666666666666663</c:v>
                </c:pt>
                <c:pt idx="1">
                  <c:v>1.3333333333333333</c:v>
                </c:pt>
                <c:pt idx="2">
                  <c:v>2</c:v>
                </c:pt>
                <c:pt idx="3">
                  <c:v>2.6666666666666665</c:v>
                </c:pt>
                <c:pt idx="4">
                  <c:v>3.3333333333333335</c:v>
                </c:pt>
                <c:pt idx="5">
                  <c:v>4</c:v>
                </c:pt>
                <c:pt idx="6">
                  <c:v>4.666666666666667</c:v>
                </c:pt>
                <c:pt idx="7">
                  <c:v>5.333333333333333</c:v>
                </c:pt>
                <c:pt idx="8">
                  <c:v>6</c:v>
                </c:pt>
                <c:pt idx="9">
                  <c:v>6.666666666666667</c:v>
                </c:pt>
                <c:pt idx="10">
                  <c:v>7.333333333333333</c:v>
                </c:pt>
                <c:pt idx="11">
                  <c:v>8</c:v>
                </c:pt>
                <c:pt idx="12">
                  <c:v>12.386700111728794</c:v>
                </c:pt>
                <c:pt idx="13">
                  <c:v>13.994725170678642</c:v>
                </c:pt>
                <c:pt idx="14">
                  <c:v>15.260707962336634</c:v>
                </c:pt>
                <c:pt idx="15">
                  <c:v>16.321027716902197</c:v>
                </c:pt>
                <c:pt idx="16">
                  <c:v>17.241832926968385</c:v>
                </c:pt>
                <c:pt idx="17">
                  <c:v>18.060776747412952</c:v>
                </c:pt>
                <c:pt idx="18">
                  <c:v>18.801553715763664</c:v>
                </c:pt>
                <c:pt idx="19">
                  <c:v>19.480144919565909</c:v>
                </c:pt>
                <c:pt idx="20">
                  <c:v>20.107892770973354</c:v>
                </c:pt>
                <c:pt idx="21">
                  <c:v>20.693168800621368</c:v>
                </c:pt>
                <c:pt idx="22">
                  <c:v>21.242346602443146</c:v>
                </c:pt>
                <c:pt idx="23">
                  <c:v>22.251304788936334</c:v>
                </c:pt>
                <c:pt idx="24">
                  <c:v>23.163959561979642</c:v>
                </c:pt>
                <c:pt idx="25">
                  <c:v>23.999999999999996</c:v>
                </c:pt>
                <c:pt idx="26">
                  <c:v>24.857860047630872</c:v>
                </c:pt>
                <c:pt idx="27">
                  <c:v>28.455146435920504</c:v>
                </c:pt>
                <c:pt idx="28">
                  <c:v>31.318941129350915</c:v>
                </c:pt>
                <c:pt idx="29">
                  <c:v>33.737306612069979</c:v>
                </c:pt>
                <c:pt idx="30">
                  <c:v>35.851237972457319</c:v>
                </c:pt>
                <c:pt idx="31">
                  <c:v>37.741551842532282</c:v>
                </c:pt>
                <c:pt idx="32">
                  <c:v>39.459393189287525</c:v>
                </c:pt>
                <c:pt idx="33">
                  <c:v>41.039422720240744</c:v>
                </c:pt>
                <c:pt idx="34">
                  <c:v>42.506342767304453</c:v>
                </c:pt>
                <c:pt idx="35">
                  <c:v>53.55463600657356</c:v>
                </c:pt>
                <c:pt idx="36">
                  <c:v>61.304754591484262</c:v>
                </c:pt>
                <c:pt idx="37">
                  <c:v>67.474613224139944</c:v>
                </c:pt>
                <c:pt idx="38">
                  <c:v>72.684823713285596</c:v>
                </c:pt>
                <c:pt idx="39">
                  <c:v>77.239150768450386</c:v>
                </c:pt>
                <c:pt idx="40">
                  <c:v>81.31170854518831</c:v>
                </c:pt>
                <c:pt idx="41">
                  <c:v>85.012685534608906</c:v>
                </c:pt>
                <c:pt idx="42">
                  <c:v>88.416755967369284</c:v>
                </c:pt>
                <c:pt idx="43">
                  <c:v>91.577139404266575</c:v>
                </c:pt>
                <c:pt idx="44">
                  <c:v>94.533260037400154</c:v>
                </c:pt>
                <c:pt idx="45">
                  <c:v>97.315231929174431</c:v>
                </c:pt>
                <c:pt idx="46">
                  <c:v>99.946638196911309</c:v>
                </c:pt>
                <c:pt idx="47">
                  <c:v>102.44633319899957</c:v>
                </c:pt>
                <c:pt idx="48">
                  <c:v>104.82965576835593</c:v>
                </c:pt>
                <c:pt idx="49">
                  <c:v>107.10927201314716</c:v>
                </c:pt>
                <c:pt idx="50">
                  <c:v>109.29577664377877</c:v>
                </c:pt>
                <c:pt idx="51">
                  <c:v>111.39813200670672</c:v>
                </c:pt>
                <c:pt idx="52">
                  <c:v>113.42399512141532</c:v>
                </c:pt>
                <c:pt idx="53">
                  <c:v>115.37996562459267</c:v>
                </c:pt>
                <c:pt idx="54">
                  <c:v>117.27177671025905</c:v>
                </c:pt>
                <c:pt idx="55">
                  <c:v>119.10444423630622</c:v>
                </c:pt>
                <c:pt idx="56">
                  <c:v>120.88238463018956</c:v>
                </c:pt>
                <c:pt idx="57">
                  <c:v>122.60950918296855</c:v>
                </c:pt>
                <c:pt idx="58">
                  <c:v>124.2893002381544</c:v>
                </c:pt>
                <c:pt idx="59">
                  <c:v>125.9248733305155</c:v>
                </c:pt>
                <c:pt idx="60">
                  <c:v>127.51902830191341</c:v>
                </c:pt>
                <c:pt idx="61">
                  <c:v>129.07429168196356</c:v>
                </c:pt>
                <c:pt idx="62">
                  <c:v>130.59295208235937</c:v>
                </c:pt>
                <c:pt idx="63">
                  <c:v>132.07708995578506</c:v>
                </c:pt>
                <c:pt idx="64">
                  <c:v>133.52860277312701</c:v>
                </c:pt>
                <c:pt idx="65">
                  <c:v>134.94922644827986</c:v>
                </c:pt>
                <c:pt idx="66">
                  <c:v>136.34055366869882</c:v>
                </c:pt>
                <c:pt idx="67">
                  <c:v>137.7040496581053</c:v>
                </c:pt>
                <c:pt idx="68">
                  <c:v>139.04106579545805</c:v>
                </c:pt>
                <c:pt idx="69">
                  <c:v>140.35285143421763</c:v>
                </c:pt>
                <c:pt idx="70">
                  <c:v>141.64056420276486</c:v>
                </c:pt>
                <c:pt idx="71">
                  <c:v>142.90527901664458</c:v>
                </c:pt>
                <c:pt idx="72">
                  <c:v>144.1479959931653</c:v>
                </c:pt>
                <c:pt idx="73">
                  <c:v>145.36964742657122</c:v>
                </c:pt>
                <c:pt idx="74">
                  <c:v>146.57110395583697</c:v>
                </c:pt>
                <c:pt idx="75">
                  <c:v>147.75318003582674</c:v>
                </c:pt>
                <c:pt idx="76">
                  <c:v>148.91663880510771</c:v>
                </c:pt>
                <c:pt idx="77">
                  <c:v>150.06219642935235</c:v>
                </c:pt>
                <c:pt idx="78">
                  <c:v>151.19052598738483</c:v>
                </c:pt>
                <c:pt idx="79">
                  <c:v>152.30226095706433</c:v>
                </c:pt>
                <c:pt idx="80">
                  <c:v>153.39799834996305</c:v>
                </c:pt>
                <c:pt idx="81">
                  <c:v>154.47830153690086</c:v>
                </c:pt>
                <c:pt idx="82">
                  <c:v>155.54370280059086</c:v>
                </c:pt>
                <c:pt idx="83">
                  <c:v>156.59470564675465</c:v>
                </c:pt>
                <c:pt idx="84">
                  <c:v>157.63178690090447</c:v>
                </c:pt>
                <c:pt idx="85">
                  <c:v>158.655398614462</c:v>
                </c:pt>
                <c:pt idx="86">
                  <c:v>159.66596980086356</c:v>
                </c:pt>
                <c:pt idx="87">
                  <c:v>160.66390801972079</c:v>
                </c:pt>
                <c:pt idx="88">
                  <c:v>161.64960082488767</c:v>
                </c:pt>
                <c:pt idx="89">
                  <c:v>162.62341709037668</c:v>
                </c:pt>
                <c:pt idx="90">
                  <c:v>163.58570822641084</c:v>
                </c:pt>
                <c:pt idx="91">
                  <c:v>164.53680929647712</c:v>
                </c:pt>
                <c:pt idx="92">
                  <c:v>165.4770400449965</c:v>
                </c:pt>
                <c:pt idx="93">
                  <c:v>166.40670584415233</c:v>
                </c:pt>
                <c:pt idx="94">
                  <c:v>167.32609856746942</c:v>
                </c:pt>
                <c:pt idx="95">
                  <c:v>168.23549739691367</c:v>
                </c:pt>
                <c:pt idx="96">
                  <c:v>169.13516956955746</c:v>
                </c:pt>
                <c:pt idx="97">
                  <c:v>170.02537106921775</c:v>
                </c:pt>
                <c:pt idx="98">
                  <c:v>170.90634726791671</c:v>
                </c:pt>
                <c:pt idx="99">
                  <c:v>171.77833352151535</c:v>
                </c:pt>
                <c:pt idx="100">
                  <c:v>172.6415557234383</c:v>
                </c:pt>
                <c:pt idx="101">
                  <c:v>173.49623082001582</c:v>
                </c:pt>
                <c:pt idx="102">
                  <c:v>174.34256729062577</c:v>
                </c:pt>
                <c:pt idx="103">
                  <c:v>175.18076559551562</c:v>
                </c:pt>
                <c:pt idx="104">
                  <c:v>176.01101859390599</c:v>
                </c:pt>
                <c:pt idx="105">
                  <c:v>176.83351193473857</c:v>
                </c:pt>
                <c:pt idx="106">
                  <c:v>177.64842442221143</c:v>
                </c:pt>
                <c:pt idx="107">
                  <c:v>178.45592835804962</c:v>
                </c:pt>
                <c:pt idx="108">
                  <c:v>179.25618986228667</c:v>
                </c:pt>
                <c:pt idx="109">
                  <c:v>180.04936917417066</c:v>
                </c:pt>
                <c:pt idx="110">
                  <c:v>180.83562093467367</c:v>
                </c:pt>
                <c:pt idx="111">
                  <c:v>181.61509445195082</c:v>
                </c:pt>
                <c:pt idx="112">
                  <c:v>182.38793395098298</c:v>
                </c:pt>
                <c:pt idx="113">
                  <c:v>183.15427880853315</c:v>
                </c:pt>
                <c:pt idx="114">
                  <c:v>183.91426377445279</c:v>
                </c:pt>
                <c:pt idx="115">
                  <c:v>184.66801918028875</c:v>
                </c:pt>
                <c:pt idx="116">
                  <c:v>185.4156711360653</c:v>
                </c:pt>
                <c:pt idx="117">
                  <c:v>186.15734171604507</c:v>
                </c:pt>
                <c:pt idx="118">
                  <c:v>186.89314913421046</c:v>
                </c:pt>
                <c:pt idx="119">
                  <c:v>187.62320791014693</c:v>
                </c:pt>
                <c:pt idx="120">
                  <c:v>188.34762902595887</c:v>
                </c:pt>
                <c:pt idx="121">
                  <c:v>189.06652007480031</c:v>
                </c:pt>
                <c:pt idx="122">
                  <c:v>189.77998540155787</c:v>
                </c:pt>
                <c:pt idx="123">
                  <c:v>190.48812623618406</c:v>
                </c:pt>
                <c:pt idx="124">
                  <c:v>191.19104082014158</c:v>
                </c:pt>
                <c:pt idx="125">
                  <c:v>191.88882452638748</c:v>
                </c:pt>
                <c:pt idx="126">
                  <c:v>192.58156997329112</c:v>
                </c:pt>
                <c:pt idx="127">
                  <c:v>193.26936713285752</c:v>
                </c:pt>
                <c:pt idx="128">
                  <c:v>193.9523034335952</c:v>
                </c:pt>
                <c:pt idx="129">
                  <c:v>194.63046385834886</c:v>
                </c:pt>
                <c:pt idx="130">
                  <c:v>195.30393103739212</c:v>
                </c:pt>
                <c:pt idx="131">
                  <c:v>195.97278533705659</c:v>
                </c:pt>
                <c:pt idx="132">
                  <c:v>196.63710494415506</c:v>
                </c:pt>
                <c:pt idx="133">
                  <c:v>197.29696594643778</c:v>
                </c:pt>
                <c:pt idx="134">
                  <c:v>197.9524424093056</c:v>
                </c:pt>
                <c:pt idx="135">
                  <c:v>198.60360644899234</c:v>
                </c:pt>
                <c:pt idx="136">
                  <c:v>199.25052830240699</c:v>
                </c:pt>
                <c:pt idx="137">
                  <c:v>199.89327639382265</c:v>
                </c:pt>
                <c:pt idx="138">
                  <c:v>200.5319173985834</c:v>
                </c:pt>
                <c:pt idx="139">
                  <c:v>201.16651630398718</c:v>
                </c:pt>
                <c:pt idx="140">
                  <c:v>201.79713646749664</c:v>
                </c:pt>
                <c:pt idx="141">
                  <c:v>202.42383967241992</c:v>
                </c:pt>
                <c:pt idx="142">
                  <c:v>203.04668618119138</c:v>
                </c:pt>
                <c:pt idx="143">
                  <c:v>203.66573478637957</c:v>
                </c:pt>
                <c:pt idx="144">
                  <c:v>204.28104285953643</c:v>
                </c:pt>
                <c:pt idx="145">
                  <c:v>204.89266639799925</c:v>
                </c:pt>
                <c:pt idx="146">
                  <c:v>205.50066006974788</c:v>
                </c:pt>
                <c:pt idx="147">
                  <c:v>206.10507725641591</c:v>
                </c:pt>
                <c:pt idx="148">
                  <c:v>206.70597009454499</c:v>
                </c:pt>
                <c:pt idx="149">
                  <c:v>207.3033895151699</c:v>
                </c:pt>
                <c:pt idx="150">
                  <c:v>207.89738528181675</c:v>
                </c:pt>
                <c:pt idx="151">
                  <c:v>208.48800602698802</c:v>
                </c:pt>
                <c:pt idx="152">
                  <c:v>209.07529928721061</c:v>
                </c:pt>
                <c:pt idx="153">
                  <c:v>209.65931153671181</c:v>
                </c:pt>
                <c:pt idx="154">
                  <c:v>210.24008821978984</c:v>
                </c:pt>
                <c:pt idx="155">
                  <c:v>210.81767378193913</c:v>
                </c:pt>
                <c:pt idx="156">
                  <c:v>211.3921116997885</c:v>
                </c:pt>
                <c:pt idx="157">
                  <c:v>211.96344450990571</c:v>
                </c:pt>
                <c:pt idx="158">
                  <c:v>212.5317138365223</c:v>
                </c:pt>
                <c:pt idx="159">
                  <c:v>213.09696041822417</c:v>
                </c:pt>
                <c:pt idx="160">
                  <c:v>213.65922413365817</c:v>
                </c:pt>
                <c:pt idx="161">
                  <c:v>214.21854402629427</c:v>
                </c:pt>
                <c:pt idx="162">
                  <c:v>214.77495832829004</c:v>
                </c:pt>
                <c:pt idx="163">
                  <c:v>215.32850448349137</c:v>
                </c:pt>
                <c:pt idx="164">
                  <c:v>215.87921916961119</c:v>
                </c:pt>
                <c:pt idx="165">
                  <c:v>216.42713831961936</c:v>
                </c:pt>
                <c:pt idx="166">
                  <c:v>216.97229714237878</c:v>
                </c:pt>
                <c:pt idx="167">
                  <c:v>217.51473014255868</c:v>
                </c:pt>
                <c:pt idx="168">
                  <c:v>218.05447113985684</c:v>
                </c:pt>
                <c:pt idx="169">
                  <c:v>218.59155328755753</c:v>
                </c:pt>
                <c:pt idx="170">
                  <c:v>219.12600909045611</c:v>
                </c:pt>
                <c:pt idx="171">
                  <c:v>219.65787042217275</c:v>
                </c:pt>
                <c:pt idx="172">
                  <c:v>220.18716854188352</c:v>
                </c:pt>
                <c:pt idx="173">
                  <c:v>220.71393411048973</c:v>
                </c:pt>
                <c:pt idx="174">
                  <c:v>221.23819720625087</c:v>
                </c:pt>
                <c:pt idx="175">
                  <c:v>221.75998733990014</c:v>
                </c:pt>
                <c:pt idx="176">
                  <c:v>222.27933346926537</c:v>
                </c:pt>
                <c:pt idx="177">
                  <c:v>222.79626401341343</c:v>
                </c:pt>
                <c:pt idx="178">
                  <c:v>223.31080686633706</c:v>
                </c:pt>
                <c:pt idx="179">
                  <c:v>223.82298941020267</c:v>
                </c:pt>
                <c:pt idx="180">
                  <c:v>224.33283852817542</c:v>
                </c:pt>
                <c:pt idx="181">
                  <c:v>224.84038061683822</c:v>
                </c:pt>
                <c:pt idx="182">
                  <c:v>225.34564159821977</c:v>
                </c:pt>
                <c:pt idx="183">
                  <c:v>225.84864693144692</c:v>
                </c:pt>
                <c:pt idx="184">
                  <c:v>226.34942162403505</c:v>
                </c:pt>
                <c:pt idx="185">
                  <c:v>226.84799024283066</c:v>
                </c:pt>
                <c:pt idx="186">
                  <c:v>227.34437692461836</c:v>
                </c:pt>
                <c:pt idx="187">
                  <c:v>227.83860538640539</c:v>
                </c:pt>
                <c:pt idx="188">
                  <c:v>228.33069893539454</c:v>
                </c:pt>
                <c:pt idx="189">
                  <c:v>228.82068047865846</c:v>
                </c:pt>
                <c:pt idx="190">
                  <c:v>229.3085725325241</c:v>
                </c:pt>
                <c:pt idx="191">
                  <c:v>229.7943972316792</c:v>
                </c:pt>
                <c:pt idx="192">
                  <c:v>230.27817633801124</c:v>
                </c:pt>
                <c:pt idx="193">
                  <c:v>230.75993124918546</c:v>
                </c:pt>
                <c:pt idx="194">
                  <c:v>231.23968300697547</c:v>
                </c:pt>
                <c:pt idx="195">
                  <c:v>231.71745230535123</c:v>
                </c:pt>
                <c:pt idx="196">
                  <c:v>232.19325949833575</c:v>
                </c:pt>
                <c:pt idx="197">
                  <c:v>232.667124607636</c:v>
                </c:pt>
                <c:pt idx="198">
                  <c:v>233.13906733005825</c:v>
                </c:pt>
                <c:pt idx="199">
                  <c:v>233.60910704471385</c:v>
                </c:pt>
                <c:pt idx="200">
                  <c:v>234.07726282002187</c:v>
                </c:pt>
                <c:pt idx="201">
                  <c:v>234.54355342051809</c:v>
                </c:pt>
                <c:pt idx="202">
                  <c:v>235.00799731347391</c:v>
                </c:pt>
                <c:pt idx="203">
                  <c:v>235.4706126753336</c:v>
                </c:pt>
                <c:pt idx="204">
                  <c:v>235.93141739797417</c:v>
                </c:pt>
                <c:pt idx="205">
                  <c:v>236.39042909479633</c:v>
                </c:pt>
                <c:pt idx="206">
                  <c:v>236.84766510664934</c:v>
                </c:pt>
                <c:pt idx="207">
                  <c:v>237.30314250759614</c:v>
                </c:pt>
                <c:pt idx="208">
                  <c:v>237.75687811052538</c:v>
                </c:pt>
                <c:pt idx="209">
                  <c:v>238.20888847261239</c:v>
                </c:pt>
                <c:pt idx="210">
                  <c:v>238.65918990063804</c:v>
                </c:pt>
                <c:pt idx="211">
                  <c:v>239.10779845616455</c:v>
                </c:pt>
                <c:pt idx="212">
                  <c:v>239.55472996057819</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1-DA89-41AE-8115-E77143036C7D}"/>
            </c:ext>
          </c:extLst>
        </c:ser>
        <c:ser>
          <c:idx val="2"/>
          <c:order val="2"/>
          <c:tx>
            <c:strRef>
              <c:f>Plots!$G$2</c:f>
              <c:strCache>
                <c:ptCount val="1"/>
                <c:pt idx="0">
                  <c:v>Amphetamin</c:v>
                </c:pt>
              </c:strCache>
            </c:strRef>
          </c:tx>
          <c:marker>
            <c:symbol val="none"/>
          </c:marker>
          <c:xVal>
            <c:numRef>
              <c:f>Plots!$G$3:$G$358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Plots!$H$3:$H$358</c:f>
              <c:numCache>
                <c:formatCode>0.00</c:formatCode>
                <c:ptCount val="356"/>
                <c:pt idx="0">
                  <c:v>0.33333333333333331</c:v>
                </c:pt>
                <c:pt idx="1">
                  <c:v>0.66666666666666663</c:v>
                </c:pt>
                <c:pt idx="2">
                  <c:v>1</c:v>
                </c:pt>
                <c:pt idx="3">
                  <c:v>1.3333333333333333</c:v>
                </c:pt>
                <c:pt idx="4">
                  <c:v>1.6666666666666667</c:v>
                </c:pt>
                <c:pt idx="5">
                  <c:v>2</c:v>
                </c:pt>
                <c:pt idx="6">
                  <c:v>2.3333333333333335</c:v>
                </c:pt>
                <c:pt idx="7">
                  <c:v>2.6666666666666665</c:v>
                </c:pt>
                <c:pt idx="8">
                  <c:v>3</c:v>
                </c:pt>
                <c:pt idx="9">
                  <c:v>3.3333333333333335</c:v>
                </c:pt>
                <c:pt idx="10">
                  <c:v>3.6666666666666665</c:v>
                </c:pt>
                <c:pt idx="11">
                  <c:v>4</c:v>
                </c:pt>
                <c:pt idx="12">
                  <c:v>6.666666666666667</c:v>
                </c:pt>
                <c:pt idx="13">
                  <c:v>10</c:v>
                </c:pt>
                <c:pt idx="14">
                  <c:v>12.386700111728794</c:v>
                </c:pt>
                <c:pt idx="15">
                  <c:v>13.247332715062784</c:v>
                </c:pt>
                <c:pt idx="16">
                  <c:v>13.994725170678642</c:v>
                </c:pt>
                <c:pt idx="17">
                  <c:v>14.65943951664711</c:v>
                </c:pt>
                <c:pt idx="18">
                  <c:v>15.260707962336634</c:v>
                </c:pt>
                <c:pt idx="19">
                  <c:v>15.811501920303735</c:v>
                </c:pt>
                <c:pt idx="20">
                  <c:v>16.321027716902197</c:v>
                </c:pt>
                <c:pt idx="21">
                  <c:v>16.796080295047677</c:v>
                </c:pt>
                <c:pt idx="22">
                  <c:v>17.241832926968385</c:v>
                </c:pt>
                <c:pt idx="23">
                  <c:v>18.060776747412952</c:v>
                </c:pt>
                <c:pt idx="24">
                  <c:v>18.801553715763664</c:v>
                </c:pt>
                <c:pt idx="25">
                  <c:v>19.480144919565909</c:v>
                </c:pt>
                <c:pt idx="26">
                  <c:v>20.107892770973354</c:v>
                </c:pt>
                <c:pt idx="27">
                  <c:v>22.718272869526402</c:v>
                </c:pt>
                <c:pt idx="28">
                  <c:v>24.857860047630872</c:v>
                </c:pt>
                <c:pt idx="29">
                  <c:v>26.777318003286787</c:v>
                </c:pt>
                <c:pt idx="30">
                  <c:v>28.455146435920504</c:v>
                </c:pt>
                <c:pt idx="31">
                  <c:v>29.955489548874038</c:v>
                </c:pt>
                <c:pt idx="32">
                  <c:v>31.318941129350915</c:v>
                </c:pt>
                <c:pt idx="33">
                  <c:v>32.573011399138885</c:v>
                </c:pt>
                <c:pt idx="34">
                  <c:v>33.737306612069979</c:v>
                </c:pt>
                <c:pt idx="35">
                  <c:v>42.506342767304453</c:v>
                </c:pt>
                <c:pt idx="36">
                  <c:v>48.657615964587208</c:v>
                </c:pt>
                <c:pt idx="37">
                  <c:v>53.55463600657356</c:v>
                </c:pt>
                <c:pt idx="38">
                  <c:v>57.689982812296357</c:v>
                </c:pt>
                <c:pt idx="39">
                  <c:v>61.304754591484262</c:v>
                </c:pt>
                <c:pt idx="40">
                  <c:v>64.537145840981765</c:v>
                </c:pt>
                <c:pt idx="41">
                  <c:v>67.474613224139944</c:v>
                </c:pt>
                <c:pt idx="42">
                  <c:v>70.176425717108771</c:v>
                </c:pt>
                <c:pt idx="43">
                  <c:v>72.684823713285596</c:v>
                </c:pt>
                <c:pt idx="44">
                  <c:v>75.031098214676163</c:v>
                </c:pt>
                <c:pt idx="45">
                  <c:v>77.239150768450386</c:v>
                </c:pt>
                <c:pt idx="46">
                  <c:v>79.327699307231001</c:v>
                </c:pt>
                <c:pt idx="47">
                  <c:v>81.31170854518831</c:v>
                </c:pt>
                <c:pt idx="48">
                  <c:v>83.203352922076206</c:v>
                </c:pt>
                <c:pt idx="49">
                  <c:v>85.012685534608906</c:v>
                </c:pt>
                <c:pt idx="50">
                  <c:v>86.74811541000787</c:v>
                </c:pt>
                <c:pt idx="51">
                  <c:v>88.416755967369284</c:v>
                </c:pt>
                <c:pt idx="52">
                  <c:v>90.024684587085289</c:v>
                </c:pt>
                <c:pt idx="53">
                  <c:v>91.577139404266575</c:v>
                </c:pt>
                <c:pt idx="54">
                  <c:v>93.078670858022477</c:v>
                </c:pt>
                <c:pt idx="55">
                  <c:v>94.533260037400154</c:v>
                </c:pt>
                <c:pt idx="56">
                  <c:v>95.944412263193684</c:v>
                </c:pt>
                <c:pt idx="57">
                  <c:v>97.315231929174431</c:v>
                </c:pt>
                <c:pt idx="58">
                  <c:v>98.648482973218833</c:v>
                </c:pt>
                <c:pt idx="59">
                  <c:v>99.946638196911309</c:v>
                </c:pt>
                <c:pt idx="60">
                  <c:v>101.21191983620996</c:v>
                </c:pt>
                <c:pt idx="61">
                  <c:v>102.44633319899957</c:v>
                </c:pt>
                <c:pt idx="62">
                  <c:v>103.65169475758495</c:v>
                </c:pt>
                <c:pt idx="63">
                  <c:v>104.82965576835593</c:v>
                </c:pt>
                <c:pt idx="64">
                  <c:v>105.98172225495281</c:v>
                </c:pt>
                <c:pt idx="65">
                  <c:v>107.10927201314716</c:v>
                </c:pt>
                <c:pt idx="66">
                  <c:v>108.21356915980962</c:v>
                </c:pt>
                <c:pt idx="67">
                  <c:v>109.29577664377877</c:v>
                </c:pt>
                <c:pt idx="68">
                  <c:v>110.35696705524485</c:v>
                </c:pt>
                <c:pt idx="69">
                  <c:v>111.39813200670672</c:v>
                </c:pt>
                <c:pt idx="70">
                  <c:v>112.42019030841908</c:v>
                </c:pt>
                <c:pt idx="71">
                  <c:v>113.42399512141532</c:v>
                </c:pt>
                <c:pt idx="72">
                  <c:v>114.41034023932917</c:v>
                </c:pt>
                <c:pt idx="73">
                  <c:v>115.37996562459267</c:v>
                </c:pt>
                <c:pt idx="74">
                  <c:v>116.33356230381796</c:v>
                </c:pt>
                <c:pt idx="75">
                  <c:v>117.27177671025905</c:v>
                </c:pt>
                <c:pt idx="76">
                  <c:v>118.19521454739815</c:v>
                </c:pt>
                <c:pt idx="77">
                  <c:v>119.10444423630622</c:v>
                </c:pt>
                <c:pt idx="78">
                  <c:v>120.00000000000001</c:v>
                </c:pt>
                <c:pt idx="79">
                  <c:v>120.88238463018956</c:v>
                </c:pt>
                <c:pt idx="80">
                  <c:v>121.75207197527372</c:v>
                </c:pt>
                <c:pt idx="81">
                  <c:v>122.60950918296855</c:v>
                </c:pt>
                <c:pt idx="82">
                  <c:v>123.45511872634343</c:v>
                </c:pt>
                <c:pt idx="83">
                  <c:v>124.2893002381544</c:v>
                </c:pt>
                <c:pt idx="84">
                  <c:v>125.11243217506139</c:v>
                </c:pt>
                <c:pt idx="85">
                  <c:v>125.9248733305155</c:v>
                </c:pt>
                <c:pt idx="86">
                  <c:v>126.72696421270689</c:v>
                </c:pt>
                <c:pt idx="87">
                  <c:v>127.51902830191341</c:v>
                </c:pt>
                <c:pt idx="88">
                  <c:v>128.30137319983308</c:v>
                </c:pt>
                <c:pt idx="89">
                  <c:v>129.07429168196356</c:v>
                </c:pt>
                <c:pt idx="90">
                  <c:v>129.83806266278373</c:v>
                </c:pt>
                <c:pt idx="91">
                  <c:v>130.59295208235937</c:v>
                </c:pt>
                <c:pt idx="92">
                  <c:v>131.33921372200564</c:v>
                </c:pt>
                <c:pt idx="93">
                  <c:v>132.07708995578506</c:v>
                </c:pt>
                <c:pt idx="94">
                  <c:v>132.80681244386776</c:v>
                </c:pt>
                <c:pt idx="95">
                  <c:v>133.52860277312701</c:v>
                </c:pt>
                <c:pt idx="96">
                  <c:v>134.24267304976763</c:v>
                </c:pt>
                <c:pt idx="97">
                  <c:v>134.94922644827986</c:v>
                </c:pt>
                <c:pt idx="98">
                  <c:v>135.64845772056674</c:v>
                </c:pt>
                <c:pt idx="99">
                  <c:v>136.34055366869882</c:v>
                </c:pt>
                <c:pt idx="100">
                  <c:v>137.0256935844063</c:v>
                </c:pt>
                <c:pt idx="101">
                  <c:v>137.7040496581053</c:v>
                </c:pt>
                <c:pt idx="102">
                  <c:v>138.37578735998795</c:v>
                </c:pt>
                <c:pt idx="103">
                  <c:v>139.04106579545805</c:v>
                </c:pt>
                <c:pt idx="104">
                  <c:v>139.70003803698032</c:v>
                </c:pt>
                <c:pt idx="105">
                  <c:v>140.35285143421763</c:v>
                </c:pt>
                <c:pt idx="106">
                  <c:v>140.99964790415578</c:v>
                </c:pt>
                <c:pt idx="107">
                  <c:v>141.64056420276486</c:v>
                </c:pt>
                <c:pt idx="108">
                  <c:v>142.27573217960256</c:v>
                </c:pt>
                <c:pt idx="109">
                  <c:v>142.90527901664458</c:v>
                </c:pt>
                <c:pt idx="110">
                  <c:v>143.52932745251184</c:v>
                </c:pt>
                <c:pt idx="111">
                  <c:v>144.1479959931653</c:v>
                </c:pt>
                <c:pt idx="112">
                  <c:v>144.76139911004842</c:v>
                </c:pt>
                <c:pt idx="113">
                  <c:v>145.36964742657122</c:v>
                </c:pt>
                <c:pt idx="114">
                  <c:v>145.97284789376167</c:v>
                </c:pt>
                <c:pt idx="115">
                  <c:v>146.57110395583697</c:v>
                </c:pt>
                <c:pt idx="116">
                  <c:v>147.16451570638986</c:v>
                </c:pt>
                <c:pt idx="117">
                  <c:v>147.75318003582674</c:v>
                </c:pt>
                <c:pt idx="118">
                  <c:v>148.33719077064768</c:v>
                </c:pt>
                <c:pt idx="119">
                  <c:v>148.91663880510771</c:v>
                </c:pt>
                <c:pt idx="120">
                  <c:v>149.49161222576163</c:v>
                </c:pt>
                <c:pt idx="121">
                  <c:v>150.06219642935235</c:v>
                </c:pt>
                <c:pt idx="122">
                  <c:v>150.62847423447124</c:v>
                </c:pt>
                <c:pt idx="123">
                  <c:v>151.19052598738483</c:v>
                </c:pt>
                <c:pt idx="124">
                  <c:v>151.7484296623939</c:v>
                </c:pt>
                <c:pt idx="125">
                  <c:v>152.30226095706433</c:v>
                </c:pt>
                <c:pt idx="126">
                  <c:v>152.85209338264488</c:v>
                </c:pt>
                <c:pt idx="127">
                  <c:v>153.39799834996305</c:v>
                </c:pt>
                <c:pt idx="128">
                  <c:v>153.94004525107221</c:v>
                </c:pt>
                <c:pt idx="129">
                  <c:v>154.47830153690086</c:v>
                </c:pt>
                <c:pt idx="130">
                  <c:v>155.01283279114043</c:v>
                </c:pt>
                <c:pt idx="131">
                  <c:v>155.54370280059086</c:v>
                </c:pt>
                <c:pt idx="132">
                  <c:v>156.07097362216646</c:v>
                </c:pt>
                <c:pt idx="133">
                  <c:v>156.59470564675465</c:v>
                </c:pt>
                <c:pt idx="134">
                  <c:v>157.11495766010313</c:v>
                </c:pt>
                <c:pt idx="135">
                  <c:v>157.63178690090447</c:v>
                </c:pt>
                <c:pt idx="136">
                  <c:v>158.14524911623013</c:v>
                </c:pt>
                <c:pt idx="137">
                  <c:v>158.655398614462</c:v>
                </c:pt>
                <c:pt idx="138">
                  <c:v>159.16228831585568</c:v>
                </c:pt>
                <c:pt idx="139">
                  <c:v>159.66596980086356</c:v>
                </c:pt>
                <c:pt idx="140">
                  <c:v>160.16649335633721</c:v>
                </c:pt>
                <c:pt idx="141">
                  <c:v>160.66390801972079</c:v>
                </c:pt>
                <c:pt idx="142">
                  <c:v>161.15826162134007</c:v>
                </c:pt>
                <c:pt idx="143">
                  <c:v>161.64960082488767</c:v>
                </c:pt>
                <c:pt idx="144">
                  <c:v>162.13797116619446</c:v>
                </c:pt>
                <c:pt idx="145">
                  <c:v>162.62341709037668</c:v>
                </c:pt>
                <c:pt idx="146">
                  <c:v>163.10598198743853</c:v>
                </c:pt>
                <c:pt idx="147">
                  <c:v>163.58570822641084</c:v>
                </c:pt>
                <c:pt idx="148">
                  <c:v>164.0626371880939</c:v>
                </c:pt>
                <c:pt idx="149">
                  <c:v>164.53680929647712</c:v>
                </c:pt>
                <c:pt idx="150">
                  <c:v>165.00826404889699</c:v>
                </c:pt>
                <c:pt idx="151">
                  <c:v>165.4770400449965</c:v>
                </c:pt>
                <c:pt idx="152">
                  <c:v>165.94317501454213</c:v>
                </c:pt>
                <c:pt idx="153">
                  <c:v>166.40670584415233</c:v>
                </c:pt>
                <c:pt idx="154">
                  <c:v>166.86766860299076</c:v>
                </c:pt>
                <c:pt idx="155">
                  <c:v>167.32609856746942</c:v>
                </c:pt>
                <c:pt idx="156">
                  <c:v>167.78203024501164</c:v>
                </c:pt>
                <c:pt idx="157">
                  <c:v>168.23549739691367</c:v>
                </c:pt>
                <c:pt idx="158">
                  <c:v>168.68653306034989</c:v>
                </c:pt>
                <c:pt idx="159">
                  <c:v>169.13516956955746</c:v>
                </c:pt>
                <c:pt idx="160">
                  <c:v>169.58143857623912</c:v>
                </c:pt>
                <c:pt idx="161">
                  <c:v>170.02537106921775</c:v>
                </c:pt>
                <c:pt idx="162">
                  <c:v>170.46699739337697</c:v>
                </c:pt>
                <c:pt idx="163">
                  <c:v>170.90634726791671</c:v>
                </c:pt>
                <c:pt idx="164">
                  <c:v>171.34344980395713</c:v>
                </c:pt>
                <c:pt idx="165">
                  <c:v>171.77833352151535</c:v>
                </c:pt>
                <c:pt idx="166">
                  <c:v>172.21102636588438</c:v>
                </c:pt>
                <c:pt idx="167">
                  <c:v>172.6415557234383</c:v>
                </c:pt>
                <c:pt idx="168">
                  <c:v>173.06994843688904</c:v>
                </c:pt>
                <c:pt idx="169">
                  <c:v>173.49623082001582</c:v>
                </c:pt>
                <c:pt idx="170">
                  <c:v>173.92042867189159</c:v>
                </c:pt>
                <c:pt idx="171">
                  <c:v>174.34256729062577</c:v>
                </c:pt>
                <c:pt idx="172">
                  <c:v>174.76267148664252</c:v>
                </c:pt>
                <c:pt idx="173">
                  <c:v>175.18076559551562</c:v>
                </c:pt>
                <c:pt idx="174">
                  <c:v>175.59687349037529</c:v>
                </c:pt>
                <c:pt idx="175">
                  <c:v>176.01101859390599</c:v>
                </c:pt>
                <c:pt idx="176">
                  <c:v>176.42322388995109</c:v>
                </c:pt>
                <c:pt idx="177">
                  <c:v>176.83351193473857</c:v>
                </c:pt>
                <c:pt idx="178">
                  <c:v>177.2419048677454</c:v>
                </c:pt>
                <c:pt idx="179">
                  <c:v>177.64842442221143</c:v>
                </c:pt>
                <c:pt idx="180">
                  <c:v>178.05309193531892</c:v>
                </c:pt>
                <c:pt idx="181">
                  <c:v>178.45592835804962</c:v>
                </c:pt>
                <c:pt idx="182">
                  <c:v>178.85695426473143</c:v>
                </c:pt>
                <c:pt idx="183">
                  <c:v>179.25618986228667</c:v>
                </c:pt>
                <c:pt idx="184">
                  <c:v>179.65365499919338</c:v>
                </c:pt>
                <c:pt idx="185">
                  <c:v>180.04936917417066</c:v>
                </c:pt>
                <c:pt idx="186">
                  <c:v>180.44335154459708</c:v>
                </c:pt>
                <c:pt idx="187">
                  <c:v>180.83562093467367</c:v>
                </c:pt>
                <c:pt idx="188">
                  <c:v>181.22619584333984</c:v>
                </c:pt>
                <c:pt idx="189">
                  <c:v>181.61509445195082</c:v>
                </c:pt>
                <c:pt idx="190">
                  <c:v>182.00233463172742</c:v>
                </c:pt>
                <c:pt idx="191">
                  <c:v>182.38793395098298</c:v>
                </c:pt>
                <c:pt idx="192">
                  <c:v>182.77190968213878</c:v>
                </c:pt>
                <c:pt idx="193">
                  <c:v>183.15427880853315</c:v>
                </c:pt>
                <c:pt idx="194">
                  <c:v>183.53505803103286</c:v>
                </c:pt>
                <c:pt idx="195">
                  <c:v>183.91426377445279</c:v>
                </c:pt>
                <c:pt idx="196">
                  <c:v>184.2919121937916</c:v>
                </c:pt>
                <c:pt idx="197">
                  <c:v>184.66801918028875</c:v>
                </c:pt>
                <c:pt idx="198">
                  <c:v>185.04260036730966</c:v>
                </c:pt>
                <c:pt idx="199">
                  <c:v>185.4156711360653</c:v>
                </c:pt>
                <c:pt idx="200">
                  <c:v>185.78724662116966</c:v>
                </c:pt>
                <c:pt idx="201">
                  <c:v>186.15734171604507</c:v>
                </c:pt>
                <c:pt idx="202">
                  <c:v>186.52597107817417</c:v>
                </c:pt>
                <c:pt idx="203">
                  <c:v>186.89314913421046</c:v>
                </c:pt>
                <c:pt idx="204">
                  <c:v>187.2588900849463</c:v>
                </c:pt>
                <c:pt idx="205">
                  <c:v>187.62320791014693</c:v>
                </c:pt>
                <c:pt idx="206">
                  <c:v>187.98611637325345</c:v>
                </c:pt>
                <c:pt idx="207">
                  <c:v>188.34762902595887</c:v>
                </c:pt>
                <c:pt idx="208">
                  <c:v>188.70775921266144</c:v>
                </c:pt>
                <c:pt idx="209">
                  <c:v>189.06652007480031</c:v>
                </c:pt>
                <c:pt idx="210">
                  <c:v>189.42392455507553</c:v>
                </c:pt>
                <c:pt idx="211">
                  <c:v>189.77998540155787</c:v>
                </c:pt>
                <c:pt idx="212">
                  <c:v>190.13471517168983</c:v>
                </c:pt>
                <c:pt idx="213">
                  <c:v>190.48812623618406</c:v>
                </c:pt>
                <c:pt idx="214">
                  <c:v>193.9523034335952</c:v>
                </c:pt>
                <c:pt idx="215">
                  <c:v>197.29696594643778</c:v>
                </c:pt>
                <c:pt idx="216">
                  <c:v>200.5319173985834</c:v>
                </c:pt>
                <c:pt idx="217">
                  <c:v>203.66573478637957</c:v>
                </c:pt>
                <c:pt idx="218">
                  <c:v>206.70597009454499</c:v>
                </c:pt>
                <c:pt idx="219">
                  <c:v>209.65931153671181</c:v>
                </c:pt>
                <c:pt idx="220">
                  <c:v>212.5317138365223</c:v>
                </c:pt>
                <c:pt idx="221">
                  <c:v>215.32850448349137</c:v>
                </c:pt>
                <c:pt idx="222">
                  <c:v>218.05447113985684</c:v>
                </c:pt>
                <c:pt idx="223">
                  <c:v>220.71393411048973</c:v>
                </c:pt>
                <c:pt idx="224">
                  <c:v>223.31080686633706</c:v>
                </c:pt>
                <c:pt idx="225">
                  <c:v>225.84864693144692</c:v>
                </c:pt>
                <c:pt idx="226">
                  <c:v>228.33069893539454</c:v>
                </c:pt>
                <c:pt idx="227">
                  <c:v>230.75993124918546</c:v>
                </c:pt>
                <c:pt idx="228">
                  <c:v>233.13906733005825</c:v>
                </c:pt>
                <c:pt idx="229">
                  <c:v>235.4706126753336</c:v>
                </c:pt>
                <c:pt idx="230">
                  <c:v>237.75687811052538</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2-DA89-41AE-8115-E77143036C7D}"/>
            </c:ext>
          </c:extLst>
        </c:ser>
        <c:ser>
          <c:idx val="3"/>
          <c:order val="3"/>
          <c:tx>
            <c:strRef>
              <c:f>Plots!$J$2</c:f>
              <c:strCache>
                <c:ptCount val="1"/>
                <c:pt idx="0">
                  <c:v>MDMA</c:v>
                </c:pt>
              </c:strCache>
            </c:strRef>
          </c:tx>
          <c:marker>
            <c:symbol val="none"/>
          </c:marker>
          <c:xVal>
            <c:numRef>
              <c:f>Plots!$J$3:$J$358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Plots!$K$3:$K$358</c:f>
              <c:numCache>
                <c:formatCode>0.00</c:formatCode>
                <c:ptCount val="356"/>
                <c:pt idx="0">
                  <c:v>7.4999999999999997E-2</c:v>
                </c:pt>
                <c:pt idx="1">
                  <c:v>0.15</c:v>
                </c:pt>
                <c:pt idx="2">
                  <c:v>0.22499999999999998</c:v>
                </c:pt>
                <c:pt idx="3">
                  <c:v>0.3</c:v>
                </c:pt>
                <c:pt idx="4">
                  <c:v>0.375</c:v>
                </c:pt>
                <c:pt idx="5">
                  <c:v>0.44999999999999996</c:v>
                </c:pt>
                <c:pt idx="6">
                  <c:v>0.52500000000000002</c:v>
                </c:pt>
                <c:pt idx="7">
                  <c:v>0.6</c:v>
                </c:pt>
                <c:pt idx="8">
                  <c:v>0.67499999999999993</c:v>
                </c:pt>
                <c:pt idx="9">
                  <c:v>0.75</c:v>
                </c:pt>
                <c:pt idx="10">
                  <c:v>0.82499999999999996</c:v>
                </c:pt>
                <c:pt idx="11">
                  <c:v>0.89999999999999991</c:v>
                </c:pt>
                <c:pt idx="12">
                  <c:v>1.5</c:v>
                </c:pt>
                <c:pt idx="13">
                  <c:v>2.25</c:v>
                </c:pt>
                <c:pt idx="14">
                  <c:v>3</c:v>
                </c:pt>
                <c:pt idx="15">
                  <c:v>3.75</c:v>
                </c:pt>
                <c:pt idx="16">
                  <c:v>4.5</c:v>
                </c:pt>
                <c:pt idx="17">
                  <c:v>5.25</c:v>
                </c:pt>
                <c:pt idx="18">
                  <c:v>6</c:v>
                </c:pt>
                <c:pt idx="19">
                  <c:v>6.75</c:v>
                </c:pt>
                <c:pt idx="20">
                  <c:v>7.5</c:v>
                </c:pt>
                <c:pt idx="21">
                  <c:v>8.25</c:v>
                </c:pt>
                <c:pt idx="22">
                  <c:v>9</c:v>
                </c:pt>
                <c:pt idx="23">
                  <c:v>10.5</c:v>
                </c:pt>
                <c:pt idx="24">
                  <c:v>12</c:v>
                </c:pt>
                <c:pt idx="25">
                  <c:v>12.433107527640102</c:v>
                </c:pt>
                <c:pt idx="26">
                  <c:v>12.833764533479648</c:v>
                </c:pt>
                <c:pt idx="27">
                  <c:v>14.499826905568252</c:v>
                </c:pt>
                <c:pt idx="28">
                  <c:v>15.811501920303735</c:v>
                </c:pt>
                <c:pt idx="29">
                  <c:v>16.910091047153287</c:v>
                </c:pt>
                <c:pt idx="30">
                  <c:v>17.864130229550295</c:v>
                </c:pt>
                <c:pt idx="31">
                  <c:v>18.712631611107273</c:v>
                </c:pt>
                <c:pt idx="32">
                  <c:v>19.480144919565909</c:v>
                </c:pt>
                <c:pt idx="33">
                  <c:v>20.183228036581255</c:v>
                </c:pt>
                <c:pt idx="34">
                  <c:v>20.833632747980726</c:v>
                </c:pt>
                <c:pt idx="35">
                  <c:v>25.853216280382604</c:v>
                </c:pt>
                <c:pt idx="36">
                  <c:v>29.594544891965647</c:v>
                </c:pt>
                <c:pt idx="37">
                  <c:v>32.573011399138885</c:v>
                </c:pt>
                <c:pt idx="38">
                  <c:v>35.0882128585544</c:v>
                </c:pt>
                <c:pt idx="39">
                  <c:v>37.286790071446312</c:v>
                </c:pt>
                <c:pt idx="40">
                  <c:v>39.25279572226308</c:v>
                </c:pt>
                <c:pt idx="41">
                  <c:v>41.039422720240744</c:v>
                </c:pt>
                <c:pt idx="42">
                  <c:v>42.682719653880774</c:v>
                </c:pt>
                <c:pt idx="43">
                  <c:v>44.208377983684649</c:v>
                </c:pt>
                <c:pt idx="44">
                  <c:v>45.635429529136708</c:v>
                </c:pt>
                <c:pt idx="45">
                  <c:v>46.978411694026377</c:v>
                </c:pt>
                <c:pt idx="46">
                  <c:v>48.24870910306872</c:v>
                </c:pt>
                <c:pt idx="47">
                  <c:v>49.455423597702698</c:v>
                </c:pt>
                <c:pt idx="48">
                  <c:v>50.605959918104965</c:v>
                </c:pt>
                <c:pt idx="49">
                  <c:v>51.706432560765215</c:v>
                </c:pt>
                <c:pt idx="50">
                  <c:v>52.761956065898161</c:v>
                </c:pt>
                <c:pt idx="51">
                  <c:v>53.776856958685983</c:v>
                </c:pt>
                <c:pt idx="52">
                  <c:v>54.754831624643622</c:v>
                </c:pt>
                <c:pt idx="53">
                  <c:v>55.699066003353352</c:v>
                </c:pt>
                <c:pt idx="54">
                  <c:v>56.612327763798412</c:v>
                </c:pt>
                <c:pt idx="55">
                  <c:v>57.497038284753422</c:v>
                </c:pt>
                <c:pt idx="56">
                  <c:v>58.355329573131357</c:v>
                </c:pt>
                <c:pt idx="57">
                  <c:v>59.189089783931308</c:v>
                </c:pt>
                <c:pt idx="58">
                  <c:v>60.000000000000007</c:v>
                </c:pt>
                <c:pt idx="59">
                  <c:v>60.789564229210647</c:v>
                </c:pt>
                <c:pt idx="60">
                  <c:v>61.559134080361098</c:v>
                </c:pt>
                <c:pt idx="61">
                  <c:v>62.309929222213249</c:v>
                </c:pt>
                <c:pt idx="62">
                  <c:v>63.043054469914821</c:v>
                </c:pt>
                <c:pt idx="63">
                  <c:v>63.75951415095669</c:v>
                </c:pt>
                <c:pt idx="64">
                  <c:v>64.460224259337991</c:v>
                </c:pt>
                <c:pt idx="65">
                  <c:v>65.14602279827777</c:v>
                </c:pt>
                <c:pt idx="66">
                  <c:v>65.817678629191434</c:v>
                </c:pt>
                <c:pt idx="67">
                  <c:v>66.475899081053598</c:v>
                </c:pt>
                <c:pt idx="68">
                  <c:v>67.121336524883802</c:v>
                </c:pt>
                <c:pt idx="69">
                  <c:v>67.754594079434042</c:v>
                </c:pt>
                <c:pt idx="70">
                  <c:v>68.376230583660785</c:v>
                </c:pt>
                <c:pt idx="71">
                  <c:v>68.986764947337974</c:v>
                </c:pt>
                <c:pt idx="72">
                  <c:v>69.586679971788001</c:v>
                </c:pt>
                <c:pt idx="73">
                  <c:v>70.176425717108771</c:v>
                </c:pt>
                <c:pt idx="74">
                  <c:v>70.756422479644442</c:v>
                </c:pt>
                <c:pt idx="75">
                  <c:v>71.327063433157548</c:v>
                </c:pt>
                <c:pt idx="76">
                  <c:v>71.888716978741101</c:v>
                </c:pt>
                <c:pt idx="77">
                  <c:v>72.441728841572228</c:v>
                </c:pt>
                <c:pt idx="78">
                  <c:v>72.986423946880791</c:v>
                </c:pt>
                <c:pt idx="79">
                  <c:v>73.52310810274102</c:v>
                </c:pt>
                <c:pt idx="80">
                  <c:v>74.05206951332066</c:v>
                </c:pt>
                <c:pt idx="81">
                  <c:v>74.573580142892624</c:v>
                </c:pt>
                <c:pt idx="82">
                  <c:v>75.087896948111691</c:v>
                </c:pt>
                <c:pt idx="83">
                  <c:v>75.595262993692415</c:v>
                </c:pt>
                <c:pt idx="84">
                  <c:v>76.095908464619995</c:v>
                </c:pt>
                <c:pt idx="85">
                  <c:v>76.590051586318879</c:v>
                </c:pt>
                <c:pt idx="86">
                  <c:v>77.077899462748462</c:v>
                </c:pt>
                <c:pt idx="87">
                  <c:v>77.559648841147833</c:v>
                </c:pt>
                <c:pt idx="88">
                  <c:v>78.03548681108326</c:v>
                </c:pt>
                <c:pt idx="89">
                  <c:v>78.505591444526161</c:v>
                </c:pt>
                <c:pt idx="90">
                  <c:v>78.970132382896765</c:v>
                </c:pt>
                <c:pt idx="91">
                  <c:v>79.429271376314773</c:v>
                </c:pt>
                <c:pt idx="92">
                  <c:v>79.883162779702459</c:v>
                </c:pt>
                <c:pt idx="93">
                  <c:v>80.331954009860368</c:v>
                </c:pt>
                <c:pt idx="94">
                  <c:v>80.775785967183495</c:v>
                </c:pt>
                <c:pt idx="95">
                  <c:v>81.214793425284114</c:v>
                </c:pt>
                <c:pt idx="96">
                  <c:v>81.649105391440429</c:v>
                </c:pt>
                <c:pt idx="97">
                  <c:v>82.078845440481487</c:v>
                </c:pt>
                <c:pt idx="98">
                  <c:v>82.504132024448481</c:v>
                </c:pt>
                <c:pt idx="99">
                  <c:v>82.925078760134213</c:v>
                </c:pt>
                <c:pt idx="100">
                  <c:v>83.341794696390537</c:v>
                </c:pt>
                <c:pt idx="101">
                  <c:v>83.754384562906694</c:v>
                </c:pt>
                <c:pt idx="102">
                  <c:v>84.162949001995955</c:v>
                </c:pt>
                <c:pt idx="103">
                  <c:v>84.567584784778688</c:v>
                </c:pt>
                <c:pt idx="104">
                  <c:v>84.968385013020182</c:v>
                </c:pt>
                <c:pt idx="105">
                  <c:v>85.365439307761548</c:v>
                </c:pt>
                <c:pt idx="106">
                  <c:v>85.758833985780285</c:v>
                </c:pt>
                <c:pt idx="107">
                  <c:v>86.148652224819813</c:v>
                </c:pt>
                <c:pt idx="108">
                  <c:v>86.534974218444518</c:v>
                </c:pt>
                <c:pt idx="109">
                  <c:v>86.917877321300921</c:v>
                </c:pt>
                <c:pt idx="110">
                  <c:v>87.297436185497489</c:v>
                </c:pt>
                <c:pt idx="111">
                  <c:v>87.673722888753659</c:v>
                </c:pt>
                <c:pt idx="112">
                  <c:v>88.046807054913415</c:v>
                </c:pt>
                <c:pt idx="113">
                  <c:v>88.416755967369284</c:v>
                </c:pt>
                <c:pt idx="114">
                  <c:v>88.783634675896906</c:v>
                </c:pt>
                <c:pt idx="115">
                  <c:v>89.1475060973588</c:v>
                </c:pt>
                <c:pt idx="116">
                  <c:v>89.508431110699732</c:v>
                </c:pt>
                <c:pt idx="117">
                  <c:v>89.86646864662211</c:v>
                </c:pt>
                <c:pt idx="118">
                  <c:v>90.221675772298482</c:v>
                </c:pt>
                <c:pt idx="119">
                  <c:v>90.574107771450912</c:v>
                </c:pt>
                <c:pt idx="120">
                  <c:v>90.923818220101197</c:v>
                </c:pt>
                <c:pt idx="121">
                  <c:v>91.270859058273416</c:v>
                </c:pt>
                <c:pt idx="122">
                  <c:v>91.615280657907718</c:v>
                </c:pt>
                <c:pt idx="123">
                  <c:v>91.957131887226382</c:v>
                </c:pt>
                <c:pt idx="124">
                  <c:v>92.296460171774115</c:v>
                </c:pt>
                <c:pt idx="125">
                  <c:v>92.63331155233972</c:v>
                </c:pt>
                <c:pt idx="126">
                  <c:v>92.967730739949417</c:v>
                </c:pt>
                <c:pt idx="127">
                  <c:v>93.299761168111061</c:v>
                </c:pt>
                <c:pt idx="128">
                  <c:v>93.629445042473122</c:v>
                </c:pt>
                <c:pt idx="129">
                  <c:v>93.956823388052726</c:v>
                </c:pt>
                <c:pt idx="130">
                  <c:v>94.28193609417599</c:v>
                </c:pt>
                <c:pt idx="131">
                  <c:v>94.604821957262942</c:v>
                </c:pt>
                <c:pt idx="132">
                  <c:v>94.925518721582463</c:v>
                </c:pt>
                <c:pt idx="133">
                  <c:v>95.244063118092001</c:v>
                </c:pt>
                <c:pt idx="134">
                  <c:v>95.560490901470956</c:v>
                </c:pt>
                <c:pt idx="135">
                  <c:v>95.87483688544819</c:v>
                </c:pt>
                <c:pt idx="136">
                  <c:v>96.187134976518735</c:v>
                </c:pt>
                <c:pt idx="137">
                  <c:v>96.497418206137397</c:v>
                </c:pt>
                <c:pt idx="138">
                  <c:v>96.805718761472633</c:v>
                </c:pt>
                <c:pt idx="139">
                  <c:v>97.112068014797487</c:v>
                </c:pt>
                <c:pt idx="140">
                  <c:v>97.416496551590825</c:v>
                </c:pt>
                <c:pt idx="141">
                  <c:v>97.719034197416647</c:v>
                </c:pt>
                <c:pt idx="142">
                  <c:v>98.019710043645418</c:v>
                </c:pt>
                <c:pt idx="143">
                  <c:v>98.318552472077471</c:v>
                </c:pt>
                <c:pt idx="144">
                  <c:v>98.615589178525042</c:v>
                </c:pt>
                <c:pt idx="145">
                  <c:v>98.910847195405395</c:v>
                </c:pt>
                <c:pt idx="146">
                  <c:v>99.204352913395752</c:v>
                </c:pt>
                <c:pt idx="147">
                  <c:v>99.496132102196427</c:v>
                </c:pt>
                <c:pt idx="148">
                  <c:v>99.786209930445978</c:v>
                </c:pt>
                <c:pt idx="149">
                  <c:v>100.07461098483134</c:v>
                </c:pt>
                <c:pt idx="150">
                  <c:v>100.36135928843035</c:v>
                </c:pt>
                <c:pt idx="151">
                  <c:v>100.64647831832571</c:v>
                </c:pt>
                <c:pt idx="152">
                  <c:v>100.92999102252342</c:v>
                </c:pt>
                <c:pt idx="153">
                  <c:v>101.21191983620996</c:v>
                </c:pt>
                <c:pt idx="154">
                  <c:v>101.49228669737906</c:v>
                </c:pt>
                <c:pt idx="155">
                  <c:v>101.77111306185742</c:v>
                </c:pt>
                <c:pt idx="156">
                  <c:v>102.04841991775662</c:v>
                </c:pt>
                <c:pt idx="157">
                  <c:v>102.32422779937922</c:v>
                </c:pt>
                <c:pt idx="158">
                  <c:v>102.59855680060181</c:v>
                </c:pt>
                <c:pt idx="159">
                  <c:v>102.87142658776081</c:v>
                </c:pt>
                <c:pt idx="160">
                  <c:v>103.14285641206094</c:v>
                </c:pt>
                <c:pt idx="161">
                  <c:v>103.41286512153043</c:v>
                </c:pt>
                <c:pt idx="162">
                  <c:v>103.68147117254031</c:v>
                </c:pt>
                <c:pt idx="163">
                  <c:v>103.94869264090838</c:v>
                </c:pt>
                <c:pt idx="164">
                  <c:v>104.21454723260585</c:v>
                </c:pt>
                <c:pt idx="165">
                  <c:v>104.47905229408337</c:v>
                </c:pt>
                <c:pt idx="166">
                  <c:v>104.74222482223253</c:v>
                </c:pt>
                <c:pt idx="167">
                  <c:v>105.00408147399931</c:v>
                </c:pt>
                <c:pt idx="168">
                  <c:v>105.26463857566323</c:v>
                </c:pt>
                <c:pt idx="169">
                  <c:v>105.52391213179628</c:v>
                </c:pt>
                <c:pt idx="170">
                  <c:v>105.78191783391604</c:v>
                </c:pt>
                <c:pt idx="171">
                  <c:v>106.03867106884333</c:v>
                </c:pt>
                <c:pt idx="172">
                  <c:v>106.29418692677956</c:v>
                </c:pt>
                <c:pt idx="173">
                  <c:v>106.54848020911207</c:v>
                </c:pt>
                <c:pt idx="174">
                  <c:v>106.80156543596101</c:v>
                </c:pt>
                <c:pt idx="175">
                  <c:v>107.05345685347621</c:v>
                </c:pt>
                <c:pt idx="176">
                  <c:v>107.30416844089527</c:v>
                </c:pt>
                <c:pt idx="177">
                  <c:v>107.55371391737198</c:v>
                </c:pt>
                <c:pt idx="178">
                  <c:v>107.80210674858316</c:v>
                </c:pt>
                <c:pt idx="179">
                  <c:v>108.04936015312445</c:v>
                </c:pt>
                <c:pt idx="180">
                  <c:v>108.29548710870105</c:v>
                </c:pt>
                <c:pt idx="181">
                  <c:v>108.54050035812331</c:v>
                </c:pt>
                <c:pt idx="182">
                  <c:v>108.784412415113</c:v>
                </c:pt>
                <c:pt idx="183">
                  <c:v>109.02723556992837</c:v>
                </c:pt>
                <c:pt idx="184">
                  <c:v>109.26898189481493</c:v>
                </c:pt>
                <c:pt idx="185">
                  <c:v>109.5096632492872</c:v>
                </c:pt>
                <c:pt idx="186">
                  <c:v>109.74929128525001</c:v>
                </c:pt>
                <c:pt idx="187">
                  <c:v>109.9878774519627</c:v>
                </c:pt>
                <c:pt idx="188">
                  <c:v>110.22543300085366</c:v>
                </c:pt>
                <c:pt idx="189">
                  <c:v>110.46196899019071</c:v>
                </c:pt>
                <c:pt idx="190">
                  <c:v>110.697496289611</c:v>
                </c:pt>
                <c:pt idx="191">
                  <c:v>110.93202558451785</c:v>
                </c:pt>
                <c:pt idx="192">
                  <c:v>111.16556738034654</c:v>
                </c:pt>
                <c:pt idx="193">
                  <c:v>111.39813200670672</c:v>
                </c:pt>
                <c:pt idx="194">
                  <c:v>111.62972962140277</c:v>
                </c:pt>
                <c:pt idx="195">
                  <c:v>111.86037021433891</c:v>
                </c:pt>
                <c:pt idx="196">
                  <c:v>112.09006361131173</c:v>
                </c:pt>
                <c:pt idx="197">
                  <c:v>112.31881947769389</c:v>
                </c:pt>
                <c:pt idx="198">
                  <c:v>112.54664732201422</c:v>
                </c:pt>
                <c:pt idx="199">
                  <c:v>112.7735564994357</c:v>
                </c:pt>
                <c:pt idx="200">
                  <c:v>112.99955621513655</c:v>
                </c:pt>
                <c:pt idx="201">
                  <c:v>113.22465552759679</c:v>
                </c:pt>
                <c:pt idx="202">
                  <c:v>113.44886335179376</c:v>
                </c:pt>
                <c:pt idx="203">
                  <c:v>113.67218846230917</c:v>
                </c:pt>
                <c:pt idx="204">
                  <c:v>113.89463949635199</c:v>
                </c:pt>
                <c:pt idx="205">
                  <c:v>114.11622495669778</c:v>
                </c:pt>
                <c:pt idx="206">
                  <c:v>114.33695321454954</c:v>
                </c:pt>
                <c:pt idx="207">
                  <c:v>114.55683251232048</c:v>
                </c:pt>
                <c:pt idx="208">
                  <c:v>114.77587096634339</c:v>
                </c:pt>
                <c:pt idx="209">
                  <c:v>114.99407656950687</c:v>
                </c:pt>
                <c:pt idx="210">
                  <c:v>115.21145719382258</c:v>
                </c:pt>
                <c:pt idx="211">
                  <c:v>115.42802059292457</c:v>
                </c:pt>
                <c:pt idx="212">
                  <c:v>115.64377440450316</c:v>
                </c:pt>
                <c:pt idx="213">
                  <c:v>115.8587261526756</c:v>
                </c:pt>
                <c:pt idx="214">
                  <c:v>117.96570869898706</c:v>
                </c:pt>
                <c:pt idx="215">
                  <c:v>120.00000000000001</c:v>
                </c:pt>
                <c:pt idx="216">
                  <c:v>121.96756281778245</c:v>
                </c:pt>
                <c:pt idx="217">
                  <c:v>123.87361385476406</c:v>
                </c:pt>
                <c:pt idx="218">
                  <c:v>125.72274638059774</c:v>
                </c:pt>
                <c:pt idx="219">
                  <c:v>127.51902830191341</c:v>
                </c:pt>
                <c:pt idx="220">
                  <c:v>129.26608140191303</c:v>
                </c:pt>
                <c:pt idx="221">
                  <c:v>130.96714596733273</c:v>
                </c:pt>
                <c:pt idx="222">
                  <c:v>132.62513395105401</c:v>
                </c:pt>
                <c:pt idx="223">
                  <c:v>134.24267304976763</c:v>
                </c:pt>
                <c:pt idx="224">
                  <c:v>135.8221435155541</c:v>
                </c:pt>
                <c:pt idx="225">
                  <c:v>137.36570910639983</c:v>
                </c:pt>
                <c:pt idx="226">
                  <c:v>138.87534327155257</c:v>
                </c:pt>
                <c:pt idx="227">
                  <c:v>140.35285143421763</c:v>
                </c:pt>
                <c:pt idx="228">
                  <c:v>141.7998900561002</c:v>
                </c:pt>
                <c:pt idx="229">
                  <c:v>143.21798303128048</c:v>
                </c:pt>
                <c:pt idx="230">
                  <c:v>144.60853585051387</c:v>
                </c:pt>
                <c:pt idx="231">
                  <c:v>145.97284789376167</c:v>
                </c:pt>
                <c:pt idx="232">
                  <c:v>147.3121231430579</c:v>
                </c:pt>
                <c:pt idx="233">
                  <c:v>148.6274795556206</c:v>
                </c:pt>
                <c:pt idx="234">
                  <c:v>149.91995729536694</c:v>
                </c:pt>
                <c:pt idx="235">
                  <c:v>151.19052598738483</c:v>
                </c:pt>
                <c:pt idx="236">
                  <c:v>152.44009113269775</c:v>
                </c:pt>
                <c:pt idx="237">
                  <c:v>153.66949979849937</c:v>
                </c:pt>
                <c:pt idx="238">
                  <c:v>154.87954568088401</c:v>
                </c:pt>
                <c:pt idx="239">
                  <c:v>156.07097362216646</c:v>
                </c:pt>
                <c:pt idx="240">
                  <c:v>157.24448365253386</c:v>
                </c:pt>
                <c:pt idx="241">
                  <c:v>158.40073461550961</c:v>
                </c:pt>
                <c:pt idx="242">
                  <c:v>159.54034742815043</c:v>
                </c:pt>
                <c:pt idx="243">
                  <c:v>160.66390801972079</c:v>
                </c:pt>
                <c:pt idx="244">
                  <c:v>161.77196998655103</c:v>
                </c:pt>
                <c:pt idx="245">
                  <c:v>162.86505699569443</c:v>
                </c:pt>
                <c:pt idx="246">
                  <c:v>163.94366496566818</c:v>
                </c:pt>
                <c:pt idx="247">
                  <c:v>165.00826404889699</c:v>
                </c:pt>
                <c:pt idx="248">
                  <c:v>166.05930043733511</c:v>
                </c:pt>
                <c:pt idx="249">
                  <c:v>167.09719801006003</c:v>
                </c:pt>
                <c:pt idx="250">
                  <c:v>168.12235983932334</c:v>
                </c:pt>
                <c:pt idx="251">
                  <c:v>169.13516956955746</c:v>
                </c:pt>
                <c:pt idx="252">
                  <c:v>170.13599268212303</c:v>
                </c:pt>
                <c:pt idx="253">
                  <c:v>171.1251776570891</c:v>
                </c:pt>
                <c:pt idx="254">
                  <c:v>172.1030570420547</c:v>
                </c:pt>
                <c:pt idx="255">
                  <c:v>173.06994843688904</c:v>
                </c:pt>
                <c:pt idx="256">
                  <c:v>174.02615540229078</c:v>
                </c:pt>
                <c:pt idx="257">
                  <c:v>174.97196829920546</c:v>
                </c:pt>
                <c:pt idx="258">
                  <c:v>175.90766506538861</c:v>
                </c:pt>
                <c:pt idx="259">
                  <c:v>176.83351193473857</c:v>
                </c:pt>
                <c:pt idx="260">
                  <c:v>177.74976410444231</c:v>
                </c:pt>
                <c:pt idx="261">
                  <c:v>178.65666635445939</c:v>
                </c:pt>
                <c:pt idx="262">
                  <c:v>179.55445362341899</c:v>
                </c:pt>
                <c:pt idx="263">
                  <c:v>180.44335154459708</c:v>
                </c:pt>
                <c:pt idx="264">
                  <c:v>181.32357694528437</c:v>
                </c:pt>
                <c:pt idx="265">
                  <c:v>182.1953383125398</c:v>
                </c:pt>
                <c:pt idx="266">
                  <c:v>183.05883622803591</c:v>
                </c:pt>
                <c:pt idx="267">
                  <c:v>183.91426377445279</c:v>
                </c:pt>
                <c:pt idx="268">
                  <c:v>184.7618069156504</c:v>
                </c:pt>
                <c:pt idx="269">
                  <c:v>185.60164485264434</c:v>
                </c:pt>
                <c:pt idx="270">
                  <c:v>186.43395035723168</c:v>
                </c:pt>
                <c:pt idx="271">
                  <c:v>187.2588900849463</c:v>
                </c:pt>
                <c:pt idx="272">
                  <c:v>188.07662486888043</c:v>
                </c:pt>
                <c:pt idx="273">
                  <c:v>188.88730999577328</c:v>
                </c:pt>
                <c:pt idx="274">
                  <c:v>189.69109546564948</c:v>
                </c:pt>
                <c:pt idx="275">
                  <c:v>190.48812623618406</c:v>
                </c:pt>
                <c:pt idx="276">
                  <c:v>191.27854245287006</c:v>
                </c:pt>
                <c:pt idx="277">
                  <c:v>192.06247966597871</c:v>
                </c:pt>
                <c:pt idx="278">
                  <c:v>192.84006903522052</c:v>
                </c:pt>
                <c:pt idx="279">
                  <c:v>193.61143752294538</c:v>
                </c:pt>
                <c:pt idx="280">
                  <c:v>194.37670807664901</c:v>
                </c:pt>
                <c:pt idx="281">
                  <c:v>195.13599980150039</c:v>
                </c:pt>
                <c:pt idx="282">
                  <c:v>195.88942812353918</c:v>
                </c:pt>
                <c:pt idx="283">
                  <c:v>196.63710494415506</c:v>
                </c:pt>
                <c:pt idx="284">
                  <c:v>197.37913878640356</c:v>
                </c:pt>
                <c:pt idx="285">
                  <c:v>198.11563493367774</c:v>
                </c:pt>
                <c:pt idx="286">
                  <c:v>198.84669556121636</c:v>
                </c:pt>
                <c:pt idx="287">
                  <c:v>199.57241986089187</c:v>
                </c:pt>
                <c:pt idx="288">
                  <c:v>200.29290415969058</c:v>
                </c:pt>
                <c:pt idx="289">
                  <c:v>201.00824203226813</c:v>
                </c:pt>
                <c:pt idx="290">
                  <c:v>201.71852440793788</c:v>
                </c:pt>
                <c:pt idx="291">
                  <c:v>202.42383967241992</c:v>
                </c:pt>
                <c:pt idx="292">
                  <c:v>203.12427376466201</c:v>
                </c:pt>
                <c:pt idx="293">
                  <c:v>203.81991026901733</c:v>
                </c:pt>
                <c:pt idx="294">
                  <c:v>204.51083050304828</c:v>
                </c:pt>
                <c:pt idx="295">
                  <c:v>205.19711360120363</c:v>
                </c:pt>
                <c:pt idx="296">
                  <c:v>205.87883659460516</c:v>
                </c:pt>
                <c:pt idx="297">
                  <c:v>206.5560744871579</c:v>
                </c:pt>
                <c:pt idx="298">
                  <c:v>207.2289003281912</c:v>
                </c:pt>
                <c:pt idx="299">
                  <c:v>207.89738528181675</c:v>
                </c:pt>
                <c:pt idx="300">
                  <c:v>208.56159869318702</c:v>
                </c:pt>
                <c:pt idx="301">
                  <c:v>209.22160815181545</c:v>
                </c:pt>
                <c:pt idx="302">
                  <c:v>209.87747955211864</c:v>
                </c:pt>
                <c:pt idx="303">
                  <c:v>210.52927715132637</c:v>
                </c:pt>
                <c:pt idx="304">
                  <c:v>211.17706362489642</c:v>
                </c:pt>
                <c:pt idx="305">
                  <c:v>211.82090011956385</c:v>
                </c:pt>
                <c:pt idx="306">
                  <c:v>212.46084630414722</c:v>
                </c:pt>
                <c:pt idx="307">
                  <c:v>213.09696041822417</c:v>
                </c:pt>
                <c:pt idx="308">
                  <c:v>213.72929931878539</c:v>
                </c:pt>
                <c:pt idx="309">
                  <c:v>214.35791852496683</c:v>
                </c:pt>
                <c:pt idx="310">
                  <c:v>214.98287226095687</c:v>
                </c:pt>
                <c:pt idx="311">
                  <c:v>215.60421349716634</c:v>
                </c:pt>
                <c:pt idx="312">
                  <c:v>216.22199398974797</c:v>
                </c:pt>
                <c:pt idx="313">
                  <c:v>216.83626431854285</c:v>
                </c:pt>
                <c:pt idx="314">
                  <c:v>217.44707392353106</c:v>
                </c:pt>
                <c:pt idx="315">
                  <c:v>218.05447113985684</c:v>
                </c:pt>
                <c:pt idx="316">
                  <c:v>218.65850323149493</c:v>
                </c:pt>
                <c:pt idx="317">
                  <c:v>219.25921642362258</c:v>
                </c:pt>
                <c:pt idx="318">
                  <c:v>219.85665593375549</c:v>
                </c:pt>
                <c:pt idx="319">
                  <c:v>220.45086600170745</c:v>
                </c:pt>
                <c:pt idx="320">
                  <c:v>221.04188991842332</c:v>
                </c:pt>
                <c:pt idx="321">
                  <c:v>221.62977005374006</c:v>
                </c:pt>
                <c:pt idx="322">
                  <c:v>222.2145478831217</c:v>
                </c:pt>
                <c:pt idx="323">
                  <c:v>222.79626401341343</c:v>
                </c:pt>
                <c:pt idx="324">
                  <c:v>223.37495820766148</c:v>
                </c:pt>
                <c:pt idx="325">
                  <c:v>223.9506694090349</c:v>
                </c:pt>
                <c:pt idx="326">
                  <c:v>224.52343576389239</c:v>
                </c:pt>
                <c:pt idx="327">
                  <c:v>225.09329464402856</c:v>
                </c:pt>
                <c:pt idx="328">
                  <c:v>225.66028266813652</c:v>
                </c:pt>
                <c:pt idx="329">
                  <c:v>226.22443572251836</c:v>
                </c:pt>
                <c:pt idx="330">
                  <c:v>226.7857889810773</c:v>
                </c:pt>
                <c:pt idx="331">
                  <c:v>227.34437692461836</c:v>
                </c:pt>
                <c:pt idx="332">
                  <c:v>227.90023335949112</c:v>
                </c:pt>
                <c:pt idx="333">
                  <c:v>228.45339143559644</c:v>
                </c:pt>
                <c:pt idx="334">
                  <c:v>229.00388366378752</c:v>
                </c:pt>
                <c:pt idx="335">
                  <c:v>229.55174193268681</c:v>
                </c:pt>
                <c:pt idx="336">
                  <c:v>230.09699752494464</c:v>
                </c:pt>
                <c:pt idx="337">
                  <c:v>230.6396811329607</c:v>
                </c:pt>
                <c:pt idx="338">
                  <c:v>231.17982287408935</c:v>
                </c:pt>
                <c:pt idx="339">
                  <c:v>231.71745230535123</c:v>
                </c:pt>
                <c:pt idx="340">
                  <c:v>232.25259843766793</c:v>
                </c:pt>
                <c:pt idx="341">
                  <c:v>232.78528974964016</c:v>
                </c:pt>
                <c:pt idx="342">
                  <c:v>233.31555420088634</c:v>
                </c:pt>
                <c:pt idx="343">
                  <c:v>233.84341924495905</c:v>
                </c:pt>
                <c:pt idx="344">
                  <c:v>234.36891184185461</c:v>
                </c:pt>
                <c:pt idx="345">
                  <c:v>234.8920584701319</c:v>
                </c:pt>
                <c:pt idx="346">
                  <c:v>235.41288513865513</c:v>
                </c:pt>
                <c:pt idx="347">
                  <c:v>235.93141739797417</c:v>
                </c:pt>
                <c:pt idx="348">
                  <c:v>236.44768035135667</c:v>
                </c:pt>
                <c:pt idx="349">
                  <c:v>236.96169866548408</c:v>
                </c:pt>
                <c:pt idx="350">
                  <c:v>237.47349658082433</c:v>
                </c:pt>
                <c:pt idx="351">
                  <c:v>237.98309792169306</c:v>
                </c:pt>
                <c:pt idx="352">
                  <c:v>238.49052610601382</c:v>
                </c:pt>
                <c:pt idx="353">
                  <c:v>238.99580415478962</c:v>
                </c:pt>
                <c:pt idx="354">
                  <c:v>239.4989547012955</c:v>
                </c:pt>
                <c:pt idx="355">
                  <c:v>240</c:v>
                </c:pt>
              </c:numCache>
            </c:numRef>
          </c:yVal>
          <c:smooth val="1"/>
          <c:extLst>
            <c:ext xmlns:c16="http://schemas.microsoft.com/office/drawing/2014/chart" uri="{C3380CC4-5D6E-409C-BE32-E72D297353CC}">
              <c16:uniqueId val="{00000003-DA89-41AE-8115-E77143036C7D}"/>
            </c:ext>
          </c:extLst>
        </c:ser>
        <c:dLbls>
          <c:showLegendKey val="0"/>
          <c:showVal val="0"/>
          <c:showCatName val="0"/>
          <c:showSerName val="0"/>
          <c:showPercent val="0"/>
          <c:showBubbleSize val="0"/>
        </c:dLbls>
        <c:axId val="927871080"/>
        <c:axId val="927871472"/>
      </c:scatterChart>
      <c:valAx>
        <c:axId val="927871080"/>
        <c:scaling>
          <c:orientation val="minMax"/>
          <c:max val="120000"/>
        </c:scaling>
        <c:delete val="0"/>
        <c:axPos val="b"/>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Droge in Gramm</a:t>
                </a:r>
              </a:p>
            </c:rich>
          </c:tx>
          <c:overlay val="0"/>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71472"/>
        <c:crosses val="autoZero"/>
        <c:crossBetween val="midCat"/>
      </c:valAx>
      <c:valAx>
        <c:axId val="927871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Strafmass</a:t>
                </a:r>
                <a:r>
                  <a:rPr lang="de-CH" sz="2000" b="0" baseline="0">
                    <a:solidFill>
                      <a:srgbClr val="636363"/>
                    </a:solidFill>
                  </a:rPr>
                  <a:t> in Monaten</a:t>
                </a:r>
                <a:endParaRPr lang="de-CH" sz="2000" b="0">
                  <a:solidFill>
                    <a:srgbClr val="636363"/>
                  </a:solidFill>
                </a:endParaRPr>
              </a:p>
            </c:rich>
          </c:tx>
          <c:layout>
            <c:manualLayout>
              <c:xMode val="edge"/>
              <c:yMode val="edge"/>
              <c:x val="1.1183791779686598E-2"/>
              <c:y val="0.37162657636760088"/>
            </c:manualLayout>
          </c:layout>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71080"/>
        <c:crosses val="autoZero"/>
        <c:crossBetween val="midCat"/>
      </c:valAx>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txPr>
    <a:bodyPr/>
    <a:lstStyle/>
    <a:p>
      <a:pPr>
        <a:defRPr/>
      </a:pPr>
      <a:endParaRPr lang="de-DE"/>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rgbClr val="636363"/>
                </a:solidFill>
                <a:latin typeface="+mn-lt"/>
                <a:ea typeface="+mn-ea"/>
                <a:cs typeface="+mn-cs"/>
              </a:defRPr>
            </a:pPr>
            <a:r>
              <a:rPr lang="de-CH" sz="2000">
                <a:solidFill>
                  <a:srgbClr val="636363"/>
                </a:solidFill>
              </a:rPr>
              <a:t>Strafmass Berner</a:t>
            </a:r>
            <a:r>
              <a:rPr lang="de-CH" sz="2000" baseline="0">
                <a:solidFill>
                  <a:srgbClr val="636363"/>
                </a:solidFill>
              </a:rPr>
              <a:t> Modell </a:t>
            </a:r>
            <a:r>
              <a:rPr lang="de-CH" sz="2000">
                <a:solidFill>
                  <a:srgbClr val="636363"/>
                </a:solidFill>
              </a:rPr>
              <a:t>bis 1'600'000g</a:t>
            </a:r>
          </a:p>
        </c:rich>
      </c:tx>
      <c:overlay val="0"/>
      <c:spPr>
        <a:noFill/>
        <a:ln>
          <a:noFill/>
        </a:ln>
        <a:effectLst/>
      </c:spPr>
    </c:title>
    <c:autoTitleDeleted val="0"/>
    <c:plotArea>
      <c:layout/>
      <c:scatterChart>
        <c:scatterStyle val="smoothMarker"/>
        <c:varyColors val="0"/>
        <c:ser>
          <c:idx val="0"/>
          <c:order val="0"/>
          <c:tx>
            <c:strRef>
              <c:f>Plots!$AM$2</c:f>
              <c:strCache>
                <c:ptCount val="1"/>
                <c:pt idx="0">
                  <c:v>Heroin</c:v>
                </c:pt>
              </c:strCache>
            </c:strRef>
          </c:tx>
          <c:marker>
            <c:symbol val="none"/>
          </c:marker>
          <c:xVal>
            <c:numRef>
              <c:f>Plots!$AM$3:$AM$358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Plots!$AN$3:$AN$358</c:f>
              <c:numCache>
                <c:formatCode>0.00</c:formatCode>
                <c:ptCount val="356"/>
                <c:pt idx="0">
                  <c:v>1</c:v>
                </c:pt>
                <c:pt idx="1">
                  <c:v>2</c:v>
                </c:pt>
                <c:pt idx="2">
                  <c:v>3</c:v>
                </c:pt>
                <c:pt idx="3">
                  <c:v>4</c:v>
                </c:pt>
                <c:pt idx="4">
                  <c:v>5</c:v>
                </c:pt>
                <c:pt idx="5">
                  <c:v>6</c:v>
                </c:pt>
                <c:pt idx="6">
                  <c:v>7</c:v>
                </c:pt>
                <c:pt idx="7">
                  <c:v>8</c:v>
                </c:pt>
                <c:pt idx="8">
                  <c:v>9</c:v>
                </c:pt>
                <c:pt idx="9">
                  <c:v>10</c:v>
                </c:pt>
                <c:pt idx="10">
                  <c:v>11</c:v>
                </c:pt>
                <c:pt idx="11">
                  <c:v>12</c:v>
                </c:pt>
                <c:pt idx="12">
                  <c:v>13.994725170678642</c:v>
                </c:pt>
                <c:pt idx="13">
                  <c:v>15.811501920303735</c:v>
                </c:pt>
                <c:pt idx="14">
                  <c:v>17.241832926968385</c:v>
                </c:pt>
                <c:pt idx="15">
                  <c:v>18.439801992525698</c:v>
                </c:pt>
                <c:pt idx="16">
                  <c:v>19.480144919565909</c:v>
                </c:pt>
                <c:pt idx="17">
                  <c:v>20.405402945833558</c:v>
                </c:pt>
                <c:pt idx="18">
                  <c:v>21.242346602443146</c:v>
                </c:pt>
                <c:pt idx="19">
                  <c:v>22.009031620631337</c:v>
                </c:pt>
                <c:pt idx="20">
                  <c:v>22.718272869526402</c:v>
                </c:pt>
                <c:pt idx="21">
                  <c:v>23.379528660820984</c:v>
                </c:pt>
                <c:pt idx="22">
                  <c:v>23.999999999999996</c:v>
                </c:pt>
                <c:pt idx="23">
                  <c:v>25.139939806511361</c:v>
                </c:pt>
                <c:pt idx="24">
                  <c:v>26.171074217552381</c:v>
                </c:pt>
                <c:pt idx="25">
                  <c:v>27.115648321723192</c:v>
                </c:pt>
                <c:pt idx="26">
                  <c:v>27.989450341357276</c:v>
                </c:pt>
                <c:pt idx="27">
                  <c:v>31.623003840607467</c:v>
                </c:pt>
                <c:pt idx="28">
                  <c:v>34.483665853936749</c:v>
                </c:pt>
                <c:pt idx="29">
                  <c:v>36.879603985051396</c:v>
                </c:pt>
                <c:pt idx="30">
                  <c:v>38.960289839131825</c:v>
                </c:pt>
                <c:pt idx="31">
                  <c:v>40.810805891667101</c:v>
                </c:pt>
                <c:pt idx="32">
                  <c:v>42.484693204886291</c:v>
                </c:pt>
                <c:pt idx="33">
                  <c:v>44.018063241262666</c:v>
                </c:pt>
                <c:pt idx="34">
                  <c:v>45.436545739052775</c:v>
                </c:pt>
                <c:pt idx="35">
                  <c:v>55.978900682714553</c:v>
                </c:pt>
                <c:pt idx="36">
                  <c:v>63.246007681214934</c:v>
                </c:pt>
                <c:pt idx="37">
                  <c:v>68.967331707873498</c:v>
                </c:pt>
                <c:pt idx="38">
                  <c:v>73.759207970102807</c:v>
                </c:pt>
                <c:pt idx="39">
                  <c:v>77.920579678263593</c:v>
                </c:pt>
                <c:pt idx="40">
                  <c:v>81.621611783334203</c:v>
                </c:pt>
                <c:pt idx="41">
                  <c:v>84.969386409772554</c:v>
                </c:pt>
                <c:pt idx="42">
                  <c:v>88.036126482525347</c:v>
                </c:pt>
                <c:pt idx="43">
                  <c:v>90.873091478105593</c:v>
                </c:pt>
                <c:pt idx="44">
                  <c:v>93.518114643283894</c:v>
                </c:pt>
                <c:pt idx="45">
                  <c:v>95.999999999999915</c:v>
                </c:pt>
                <c:pt idx="46">
                  <c:v>98.34123765877186</c:v>
                </c:pt>
                <c:pt idx="47">
                  <c:v>100.55975922604546</c:v>
                </c:pt>
                <c:pt idx="48">
                  <c:v>102.67011626783714</c:v>
                </c:pt>
                <c:pt idx="49">
                  <c:v>104.68429687020951</c:v>
                </c:pt>
                <c:pt idx="50">
                  <c:v>106.61230687034167</c:v>
                </c:pt>
                <c:pt idx="51">
                  <c:v>108.46259328689277</c:v>
                </c:pt>
                <c:pt idx="52">
                  <c:v>110.24235908658</c:v>
                </c:pt>
                <c:pt idx="53">
                  <c:v>111.95780136542906</c:v>
                </c:pt>
                <c:pt idx="54">
                  <c:v>113.61429443710865</c:v>
                </c:pt>
                <c:pt idx="55">
                  <c:v>115.21653256205998</c:v>
                </c:pt>
                <c:pt idx="56">
                  <c:v>116.76864262608512</c:v>
                </c:pt>
                <c:pt idx="57">
                  <c:v>118.2742741141445</c:v>
                </c:pt>
                <c:pt idx="58">
                  <c:v>119.73667170083361</c:v>
                </c:pt>
                <c:pt idx="59">
                  <c:v>121.1587343706023</c:v>
                </c:pt>
                <c:pt idx="60">
                  <c:v>122.54306398456161</c:v>
                </c:pt>
                <c:pt idx="61">
                  <c:v>123.89200549535084</c:v>
                </c:pt>
                <c:pt idx="62">
                  <c:v>125.20768049071741</c:v>
                </c:pt>
                <c:pt idx="63">
                  <c:v>126.49201536242987</c:v>
                </c:pt>
                <c:pt idx="64">
                  <c:v>127.74676511065233</c:v>
                </c:pt>
                <c:pt idx="65">
                  <c:v>128.97353357785047</c:v>
                </c:pt>
                <c:pt idx="66">
                  <c:v>130.17379074171618</c:v>
                </c:pt>
                <c:pt idx="67">
                  <c:v>131.34888757004259</c:v>
                </c:pt>
                <c:pt idx="68">
                  <c:v>132.50006884232488</c:v>
                </c:pt>
                <c:pt idx="69">
                  <c:v>133.62848426609307</c:v>
                </c:pt>
                <c:pt idx="70">
                  <c:v>134.73519815549392</c:v>
                </c:pt>
                <c:pt idx="71">
                  <c:v>135.82119789162627</c:v>
                </c:pt>
                <c:pt idx="72">
                  <c:v>136.88740134576381</c:v>
                </c:pt>
                <c:pt idx="73">
                  <c:v>137.93466341574694</c:v>
                </c:pt>
                <c:pt idx="74">
                  <c:v>138.9637818008618</c:v>
                </c:pt>
                <c:pt idx="75">
                  <c:v>139.97550212020542</c:v>
                </c:pt>
                <c:pt idx="76">
                  <c:v>140.97052246292776</c:v>
                </c:pt>
                <c:pt idx="77">
                  <c:v>141.94949744506613</c:v>
                </c:pt>
                <c:pt idx="78">
                  <c:v>142.9130418364023</c:v>
                </c:pt>
                <c:pt idx="79">
                  <c:v>143.8617338113977</c:v>
                </c:pt>
                <c:pt idx="80">
                  <c:v>144.79611787044365</c:v>
                </c:pt>
                <c:pt idx="81">
                  <c:v>145.71670747112296</c:v>
                </c:pt>
                <c:pt idx="82">
                  <c:v>146.62398740367371</c:v>
                </c:pt>
                <c:pt idx="83">
                  <c:v>147.51841594020556</c:v>
                </c:pt>
                <c:pt idx="84">
                  <c:v>148.40042678328479</c:v>
                </c:pt>
                <c:pt idx="85">
                  <c:v>149.27043083616093</c:v>
                </c:pt>
                <c:pt idx="86">
                  <c:v>150.12881781405818</c:v>
                </c:pt>
                <c:pt idx="87">
                  <c:v>150.97595771351249</c:v>
                </c:pt>
                <c:pt idx="88">
                  <c:v>151.8122021546458</c:v>
                </c:pt>
                <c:pt idx="89">
                  <c:v>152.63788560946071</c:v>
                </c:pt>
                <c:pt idx="90">
                  <c:v>153.45332652768798</c:v>
                </c:pt>
                <c:pt idx="91">
                  <c:v>154.25882837036815</c:v>
                </c:pt>
                <c:pt idx="92">
                  <c:v>155.05468056018248</c:v>
                </c:pt>
                <c:pt idx="93">
                  <c:v>155.84115935652727</c:v>
                </c:pt>
                <c:pt idx="94">
                  <c:v>156.61852866244061</c:v>
                </c:pt>
                <c:pt idx="95">
                  <c:v>157.38704076971382</c:v>
                </c:pt>
                <c:pt idx="96">
                  <c:v>158.14693704783792</c:v>
                </c:pt>
                <c:pt idx="97">
                  <c:v>158.89844858183875</c:v>
                </c:pt>
                <c:pt idx="98">
                  <c:v>159.64179676352913</c:v>
                </c:pt>
                <c:pt idx="99">
                  <c:v>160.37719384023987</c:v>
                </c:pt>
                <c:pt idx="100">
                  <c:v>161.10484342468402</c:v>
                </c:pt>
                <c:pt idx="101">
                  <c:v>161.82494096924137</c:v>
                </c:pt>
                <c:pt idx="102">
                  <c:v>162.5376742076339</c:v>
                </c:pt>
                <c:pt idx="103">
                  <c:v>163.24322356666835</c:v>
                </c:pt>
                <c:pt idx="104">
                  <c:v>163.94176255047424</c:v>
                </c:pt>
                <c:pt idx="105">
                  <c:v>164.6334580994328</c:v>
                </c:pt>
                <c:pt idx="106">
                  <c:v>165.31847092579142</c:v>
                </c:pt>
                <c:pt idx="107">
                  <c:v>165.99695582777571</c:v>
                </c:pt>
                <c:pt idx="108">
                  <c:v>166.66906198384575</c:v>
                </c:pt>
                <c:pt idx="109">
                  <c:v>167.33493322860085</c:v>
                </c:pt>
                <c:pt idx="110">
                  <c:v>167.9947083117016</c:v>
                </c:pt>
                <c:pt idx="111">
                  <c:v>168.64852114106031</c:v>
                </c:pt>
                <c:pt idx="112">
                  <c:v>169.29650101144512</c:v>
                </c:pt>
                <c:pt idx="113">
                  <c:v>169.93877281954505</c:v>
                </c:pt>
                <c:pt idx="114">
                  <c:v>170.57545726645648</c:v>
                </c:pt>
                <c:pt idx="115">
                  <c:v>171.20667104847192</c:v>
                </c:pt>
                <c:pt idx="116">
                  <c:v>171.83252703698142</c:v>
                </c:pt>
                <c:pt idx="117">
                  <c:v>172.45313444823128</c:v>
                </c:pt>
                <c:pt idx="118">
                  <c:v>173.06859900362406</c:v>
                </c:pt>
                <c:pt idx="119">
                  <c:v>173.67902308119267</c:v>
                </c:pt>
                <c:pt idx="120">
                  <c:v>174.28450585883161</c:v>
                </c:pt>
                <c:pt idx="121">
                  <c:v>174.88514344982102</c:v>
                </c:pt>
                <c:pt idx="122">
                  <c:v>175.48102903114332</c:v>
                </c:pt>
                <c:pt idx="123">
                  <c:v>176.07225296505061</c:v>
                </c:pt>
                <c:pt idx="124">
                  <c:v>176.65890291430887</c:v>
                </c:pt>
                <c:pt idx="125">
                  <c:v>177.24106395151404</c:v>
                </c:pt>
                <c:pt idx="126">
                  <c:v>177.81881866284465</c:v>
                </c:pt>
                <c:pt idx="127">
                  <c:v>178.39224724659212</c:v>
                </c:pt>
                <c:pt idx="128">
                  <c:v>178.96142760678362</c:v>
                </c:pt>
                <c:pt idx="129">
                  <c:v>179.52643544218975</c:v>
                </c:pt>
                <c:pt idx="130">
                  <c:v>180.08734433099249</c:v>
                </c:pt>
                <c:pt idx="131">
                  <c:v>180.64422581136446</c:v>
                </c:pt>
                <c:pt idx="132">
                  <c:v>181.19714945819911</c:v>
                </c:pt>
                <c:pt idx="133">
                  <c:v>181.74618295621113</c:v>
                </c:pt>
                <c:pt idx="134">
                  <c:v>182.29139216961383</c:v>
                </c:pt>
                <c:pt idx="135">
                  <c:v>182.83284120856521</c:v>
                </c:pt>
                <c:pt idx="136">
                  <c:v>183.37059249256447</c:v>
                </c:pt>
                <c:pt idx="137">
                  <c:v>183.90470681096417</c:v>
                </c:pt>
                <c:pt idx="138">
                  <c:v>184.435243380759</c:v>
                </c:pt>
                <c:pt idx="139">
                  <c:v>184.9622599017957</c:v>
                </c:pt>
                <c:pt idx="140">
                  <c:v>185.48581260954393</c:v>
                </c:pt>
                <c:pt idx="141">
                  <c:v>186.00595632555707</c:v>
                </c:pt>
                <c:pt idx="142">
                  <c:v>186.52274450574413</c:v>
                </c:pt>
                <c:pt idx="143">
                  <c:v>187.0362292865677</c:v>
                </c:pt>
                <c:pt idx="144">
                  <c:v>187.54646152927452</c:v>
                </c:pt>
                <c:pt idx="145">
                  <c:v>188.05349086225834</c:v>
                </c:pt>
                <c:pt idx="146">
                  <c:v>188.55736572165304</c:v>
                </c:pt>
                <c:pt idx="147">
                  <c:v>189.05813339024064</c:v>
                </c:pt>
                <c:pt idx="148">
                  <c:v>189.55584003476164</c:v>
                </c:pt>
                <c:pt idx="149">
                  <c:v>190.0505307417053</c:v>
                </c:pt>
                <c:pt idx="150">
                  <c:v>190.54224955165373</c:v>
                </c:pt>
                <c:pt idx="151">
                  <c:v>191.03103949225155</c:v>
                </c:pt>
                <c:pt idx="152">
                  <c:v>191.51694260986599</c:v>
                </c:pt>
                <c:pt idx="153">
                  <c:v>191.99999999999997</c:v>
                </c:pt>
                <c:pt idx="154">
                  <c:v>192.48025183651893</c:v>
                </c:pt>
                <c:pt idx="155">
                  <c:v>192.9577373997449</c:v>
                </c:pt>
                <c:pt idx="156">
                  <c:v>193.43249510347133</c:v>
                </c:pt>
                <c:pt idx="157">
                  <c:v>193.90456252094981</c:v>
                </c:pt>
                <c:pt idx="158">
                  <c:v>194.37397640989371</c:v>
                </c:pt>
                <c:pt idx="159">
                  <c:v>194.84077273654529</c:v>
                </c:pt>
                <c:pt idx="160">
                  <c:v>195.3049866988467</c:v>
                </c:pt>
                <c:pt idx="161">
                  <c:v>195.76665274875737</c:v>
                </c:pt>
                <c:pt idx="162">
                  <c:v>196.22580461375279</c:v>
                </c:pt>
                <c:pt idx="163">
                  <c:v>196.6824753175438</c:v>
                </c:pt>
                <c:pt idx="164">
                  <c:v>197.13669720004725</c:v>
                </c:pt>
                <c:pt idx="165">
                  <c:v>197.58850193664409</c:v>
                </c:pt>
                <c:pt idx="166">
                  <c:v>198.03792055675191</c:v>
                </c:pt>
                <c:pt idx="167">
                  <c:v>198.48498346174401</c:v>
                </c:pt>
                <c:pt idx="168">
                  <c:v>198.92972044224155</c:v>
                </c:pt>
                <c:pt idx="169">
                  <c:v>199.37216069480542</c:v>
                </c:pt>
                <c:pt idx="170">
                  <c:v>199.81233283805273</c:v>
                </c:pt>
                <c:pt idx="171">
                  <c:v>200.2502649282211</c:v>
                </c:pt>
                <c:pt idx="172">
                  <c:v>200.68598447420632</c:v>
                </c:pt>
                <c:pt idx="173">
                  <c:v>201.11951845209083</c:v>
                </c:pt>
                <c:pt idx="174">
                  <c:v>201.55089331918683</c:v>
                </c:pt>
                <c:pt idx="175">
                  <c:v>201.98013502761245</c:v>
                </c:pt>
                <c:pt idx="176">
                  <c:v>202.40726903741907</c:v>
                </c:pt>
                <c:pt idx="177">
                  <c:v>202.8323203292901</c:v>
                </c:pt>
                <c:pt idx="178">
                  <c:v>203.25531341682333</c:v>
                </c:pt>
                <c:pt idx="179">
                  <c:v>203.67627235841977</c:v>
                </c:pt>
                <c:pt idx="180">
                  <c:v>204.0952207687879</c:v>
                </c:pt>
                <c:pt idx="181">
                  <c:v>204.51218183008223</c:v>
                </c:pt>
                <c:pt idx="182">
                  <c:v>204.92717830268958</c:v>
                </c:pt>
                <c:pt idx="183">
                  <c:v>205.34023253567423</c:v>
                </c:pt>
                <c:pt idx="184">
                  <c:v>205.75136647689888</c:v>
                </c:pt>
                <c:pt idx="185">
                  <c:v>206.16060168282937</c:v>
                </c:pt>
                <c:pt idx="186">
                  <c:v>206.56795932803814</c:v>
                </c:pt>
                <c:pt idx="187">
                  <c:v>206.97346021441624</c:v>
                </c:pt>
                <c:pt idx="188">
                  <c:v>207.3771247801044</c:v>
                </c:pt>
                <c:pt idx="189">
                  <c:v>207.77897310815487</c:v>
                </c:pt>
                <c:pt idx="190">
                  <c:v>208.17902493493207</c:v>
                </c:pt>
                <c:pt idx="191">
                  <c:v>208.57729965826266</c:v>
                </c:pt>
                <c:pt idx="192">
                  <c:v>208.97381634534398</c:v>
                </c:pt>
                <c:pt idx="193">
                  <c:v>209.36859374041893</c:v>
                </c:pt>
                <c:pt idx="194">
                  <c:v>209.76165027222638</c:v>
                </c:pt>
                <c:pt idx="195">
                  <c:v>210.15300406123364</c:v>
                </c:pt>
                <c:pt idx="196">
                  <c:v>210.54267292666131</c:v>
                </c:pt>
                <c:pt idx="197">
                  <c:v>210.9306743933036</c:v>
                </c:pt>
                <c:pt idx="198">
                  <c:v>211.31702569815658</c:v>
                </c:pt>
                <c:pt idx="199">
                  <c:v>211.70174379685523</c:v>
                </c:pt>
                <c:pt idx="200">
                  <c:v>212.08484536993066</c:v>
                </c:pt>
                <c:pt idx="201">
                  <c:v>212.46634682889103</c:v>
                </c:pt>
                <c:pt idx="202">
                  <c:v>212.84626432213167</c:v>
                </c:pt>
                <c:pt idx="203">
                  <c:v>213.22461374068325</c:v>
                </c:pt>
                <c:pt idx="204">
                  <c:v>213.60141072379992</c:v>
                </c:pt>
                <c:pt idx="205">
                  <c:v>213.97667066439405</c:v>
                </c:pt>
                <c:pt idx="206">
                  <c:v>214.35040871432426</c:v>
                </c:pt>
                <c:pt idx="207">
                  <c:v>214.72263978953842</c:v>
                </c:pt>
                <c:pt idx="208">
                  <c:v>215.09337857507907</c:v>
                </c:pt>
                <c:pt idx="209">
                  <c:v>215.46263952995446</c:v>
                </c:pt>
                <c:pt idx="210">
                  <c:v>215.83043689187954</c:v>
                </c:pt>
                <c:pt idx="211">
                  <c:v>216.19678468189176</c:v>
                </c:pt>
                <c:pt idx="212">
                  <c:v>216.56169670884486</c:v>
                </c:pt>
                <c:pt idx="213">
                  <c:v>216.92518657378545</c:v>
                </c:pt>
                <c:pt idx="214">
                  <c:v>220.4847181731601</c:v>
                </c:pt>
                <c:pt idx="215">
                  <c:v>223.91560273085824</c:v>
                </c:pt>
                <c:pt idx="216">
                  <c:v>227.22858887421731</c:v>
                </c:pt>
                <c:pt idx="217">
                  <c:v>230.43306512411988</c:v>
                </c:pt>
                <c:pt idx="218">
                  <c:v>233.53728525217025</c:v>
                </c:pt>
                <c:pt idx="219">
                  <c:v>236.54854822828912</c:v>
                </c:pt>
                <c:pt idx="220">
                  <c:v>239.47334340166714</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0-183A-434E-9B11-9C7C7FF832BB}"/>
            </c:ext>
          </c:extLst>
        </c:ser>
        <c:ser>
          <c:idx val="1"/>
          <c:order val="1"/>
          <c:tx>
            <c:strRef>
              <c:f>Plots!$AP$2</c:f>
              <c:strCache>
                <c:ptCount val="1"/>
                <c:pt idx="0">
                  <c:v>Kokain</c:v>
                </c:pt>
              </c:strCache>
            </c:strRef>
          </c:tx>
          <c:marker>
            <c:symbol val="none"/>
          </c:marker>
          <c:xVal>
            <c:numRef>
              <c:f>Plots!$AP$3:$AP$358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Plots!$AQ$3:$AQ$358</c:f>
              <c:numCache>
                <c:formatCode>0.00</c:formatCode>
                <c:ptCount val="356"/>
                <c:pt idx="0">
                  <c:v>0.66666666666666663</c:v>
                </c:pt>
                <c:pt idx="1">
                  <c:v>1.3333333333333333</c:v>
                </c:pt>
                <c:pt idx="2">
                  <c:v>2</c:v>
                </c:pt>
                <c:pt idx="3">
                  <c:v>2.6666666666666665</c:v>
                </c:pt>
                <c:pt idx="4">
                  <c:v>3.3333333333333335</c:v>
                </c:pt>
                <c:pt idx="5">
                  <c:v>4</c:v>
                </c:pt>
                <c:pt idx="6">
                  <c:v>4.666666666666667</c:v>
                </c:pt>
                <c:pt idx="7">
                  <c:v>5.333333333333333</c:v>
                </c:pt>
                <c:pt idx="8">
                  <c:v>6</c:v>
                </c:pt>
                <c:pt idx="9">
                  <c:v>6.666666666666667</c:v>
                </c:pt>
                <c:pt idx="10">
                  <c:v>7.333333333333333</c:v>
                </c:pt>
                <c:pt idx="11">
                  <c:v>8</c:v>
                </c:pt>
                <c:pt idx="12">
                  <c:v>12.386700111728794</c:v>
                </c:pt>
                <c:pt idx="13">
                  <c:v>13.994725170678642</c:v>
                </c:pt>
                <c:pt idx="14">
                  <c:v>15.260707962336634</c:v>
                </c:pt>
                <c:pt idx="15">
                  <c:v>16.321027716902197</c:v>
                </c:pt>
                <c:pt idx="16">
                  <c:v>17.241832926968385</c:v>
                </c:pt>
                <c:pt idx="17">
                  <c:v>18.060776747412952</c:v>
                </c:pt>
                <c:pt idx="18">
                  <c:v>18.801553715763664</c:v>
                </c:pt>
                <c:pt idx="19">
                  <c:v>19.480144919565909</c:v>
                </c:pt>
                <c:pt idx="20">
                  <c:v>20.107892770973354</c:v>
                </c:pt>
                <c:pt idx="21">
                  <c:v>20.693168800621368</c:v>
                </c:pt>
                <c:pt idx="22">
                  <c:v>21.242346602443146</c:v>
                </c:pt>
                <c:pt idx="23">
                  <c:v>22.251304788936334</c:v>
                </c:pt>
                <c:pt idx="24">
                  <c:v>23.163959561979642</c:v>
                </c:pt>
                <c:pt idx="25">
                  <c:v>23.999999999999996</c:v>
                </c:pt>
                <c:pt idx="26">
                  <c:v>24.773400223457589</c:v>
                </c:pt>
                <c:pt idx="27">
                  <c:v>27.989450341357276</c:v>
                </c:pt>
                <c:pt idx="28">
                  <c:v>30.521415924673267</c:v>
                </c:pt>
                <c:pt idx="29">
                  <c:v>32.642055433804394</c:v>
                </c:pt>
                <c:pt idx="30">
                  <c:v>34.483665853936749</c:v>
                </c:pt>
                <c:pt idx="31">
                  <c:v>36.121553494825903</c:v>
                </c:pt>
                <c:pt idx="32">
                  <c:v>37.603107431527334</c:v>
                </c:pt>
                <c:pt idx="33">
                  <c:v>38.960289839131825</c:v>
                </c:pt>
                <c:pt idx="34">
                  <c:v>40.215785541946694</c:v>
                </c:pt>
                <c:pt idx="35">
                  <c:v>49.546800446915171</c:v>
                </c:pt>
                <c:pt idx="36">
                  <c:v>55.978900682714553</c:v>
                </c:pt>
                <c:pt idx="37">
                  <c:v>61.042831849346527</c:v>
                </c:pt>
                <c:pt idx="38">
                  <c:v>65.284110867608746</c:v>
                </c:pt>
                <c:pt idx="39">
                  <c:v>68.967331707873498</c:v>
                </c:pt>
                <c:pt idx="40">
                  <c:v>72.243106989651793</c:v>
                </c:pt>
                <c:pt idx="41">
                  <c:v>75.206214863054655</c:v>
                </c:pt>
                <c:pt idx="42">
                  <c:v>77.920579678263593</c:v>
                </c:pt>
                <c:pt idx="43">
                  <c:v>80.431571083893374</c:v>
                </c:pt>
                <c:pt idx="44">
                  <c:v>82.772675202485459</c:v>
                </c:pt>
                <c:pt idx="45">
                  <c:v>84.969386409772554</c:v>
                </c:pt>
                <c:pt idx="46">
                  <c:v>87.041610652536136</c:v>
                </c:pt>
                <c:pt idx="47">
                  <c:v>89.005219155745323</c:v>
                </c:pt>
                <c:pt idx="48">
                  <c:v>90.873091478105593</c:v>
                </c:pt>
                <c:pt idx="49">
                  <c:v>92.655838247918567</c:v>
                </c:pt>
                <c:pt idx="50">
                  <c:v>94.362315609409507</c:v>
                </c:pt>
                <c:pt idx="51">
                  <c:v>95.999999999999915</c:v>
                </c:pt>
                <c:pt idx="52">
                  <c:v>97.57526674950546</c:v>
                </c:pt>
                <c:pt idx="53">
                  <c:v>99.093600893830313</c:v>
                </c:pt>
                <c:pt idx="54">
                  <c:v>100.55975922604546</c:v>
                </c:pt>
                <c:pt idx="55">
                  <c:v>101.97789662562317</c:v>
                </c:pt>
                <c:pt idx="56">
                  <c:v>103.35166579000489</c:v>
                </c:pt>
                <c:pt idx="57">
                  <c:v>104.68429687020951</c:v>
                </c:pt>
                <c:pt idx="58">
                  <c:v>105.97866172050227</c:v>
                </c:pt>
                <c:pt idx="59">
                  <c:v>107.23732622556986</c:v>
                </c:pt>
                <c:pt idx="60">
                  <c:v>108.46259328689277</c:v>
                </c:pt>
                <c:pt idx="61">
                  <c:v>109.65653841683474</c:v>
                </c:pt>
                <c:pt idx="62">
                  <c:v>110.82103942799074</c:v>
                </c:pt>
                <c:pt idx="63">
                  <c:v>111.95780136542906</c:v>
                </c:pt>
                <c:pt idx="64">
                  <c:v>113.06837757589028</c:v>
                </c:pt>
                <c:pt idx="65">
                  <c:v>114.15418761677246</c:v>
                </c:pt>
                <c:pt idx="66">
                  <c:v>115.21653256205998</c:v>
                </c:pt>
                <c:pt idx="67">
                  <c:v>116.25660815034088</c:v>
                </c:pt>
                <c:pt idx="68">
                  <c:v>117.27551613317685</c:v>
                </c:pt>
                <c:pt idx="69">
                  <c:v>118.2742741141445</c:v>
                </c:pt>
                <c:pt idx="70">
                  <c:v>119.25382411532749</c:v>
                </c:pt>
                <c:pt idx="71">
                  <c:v>120.21504006553944</c:v>
                </c:pt>
                <c:pt idx="72">
                  <c:v>121.1587343706023</c:v>
                </c:pt>
                <c:pt idx="73">
                  <c:v>122.08566369869301</c:v>
                </c:pt>
                <c:pt idx="74">
                  <c:v>122.99653409167446</c:v>
                </c:pt>
                <c:pt idx="75">
                  <c:v>123.89200549535084</c:v>
                </c:pt>
                <c:pt idx="76">
                  <c:v>124.77269578687543</c:v>
                </c:pt>
                <c:pt idx="77">
                  <c:v>125.6391843654464</c:v>
                </c:pt>
                <c:pt idx="78">
                  <c:v>126.49201536242987</c:v>
                </c:pt>
                <c:pt idx="79">
                  <c:v>127.33170051875518</c:v>
                </c:pt>
                <c:pt idx="80">
                  <c:v>128.15872177050733</c:v>
                </c:pt>
                <c:pt idx="81">
                  <c:v>128.97353357785047</c:v>
                </c:pt>
                <c:pt idx="82">
                  <c:v>129.77656502754567</c:v>
                </c:pt>
                <c:pt idx="83">
                  <c:v>130.56822173521758</c:v>
                </c:pt>
                <c:pt idx="84">
                  <c:v>131.34888757004259</c:v>
                </c:pt>
                <c:pt idx="85">
                  <c:v>132.11892622157288</c:v>
                </c:pt>
                <c:pt idx="86">
                  <c:v>132.87868262588597</c:v>
                </c:pt>
                <c:pt idx="87">
                  <c:v>133.62848426609307</c:v>
                </c:pt>
                <c:pt idx="88">
                  <c:v>134.36864236038133</c:v>
                </c:pt>
                <c:pt idx="89">
                  <c:v>135.09945294917642</c:v>
                </c:pt>
                <c:pt idx="90">
                  <c:v>135.82119789162627</c:v>
                </c:pt>
                <c:pt idx="91">
                  <c:v>136.53414578042293</c:v>
                </c:pt>
                <c:pt idx="92">
                  <c:v>137.23855278293755</c:v>
                </c:pt>
                <c:pt idx="93">
                  <c:v>137.93466341574694</c:v>
                </c:pt>
                <c:pt idx="94">
                  <c:v>138.62271125884331</c:v>
                </c:pt>
                <c:pt idx="95">
                  <c:v>139.30291961512964</c:v>
                </c:pt>
                <c:pt idx="96">
                  <c:v>139.97550212020542</c:v>
                </c:pt>
                <c:pt idx="97">
                  <c:v>140.6406633069129</c:v>
                </c:pt>
                <c:pt idx="98">
                  <c:v>141.29859912865297</c:v>
                </c:pt>
                <c:pt idx="99">
                  <c:v>141.94949744506613</c:v>
                </c:pt>
                <c:pt idx="100">
                  <c:v>142.59353847331127</c:v>
                </c:pt>
                <c:pt idx="101">
                  <c:v>143.23089520785535</c:v>
                </c:pt>
                <c:pt idx="102">
                  <c:v>143.8617338113977</c:v>
                </c:pt>
                <c:pt idx="103">
                  <c:v>144.48621397930359</c:v>
                </c:pt>
                <c:pt idx="104">
                  <c:v>145.10448927969196</c:v>
                </c:pt>
                <c:pt idx="105">
                  <c:v>145.71670747112296</c:v>
                </c:pt>
                <c:pt idx="106">
                  <c:v>146.3230107996493</c:v>
                </c:pt>
                <c:pt idx="107">
                  <c:v>146.92353627683576</c:v>
                </c:pt>
                <c:pt idx="108">
                  <c:v>147.51841594020556</c:v>
                </c:pt>
                <c:pt idx="109">
                  <c:v>148.10777709744255</c:v>
                </c:pt>
                <c:pt idx="110">
                  <c:v>148.6917425555626</c:v>
                </c:pt>
                <c:pt idx="111">
                  <c:v>149.27043083616093</c:v>
                </c:pt>
                <c:pt idx="112">
                  <c:v>149.84395637774932</c:v>
                </c:pt>
                <c:pt idx="113">
                  <c:v>150.41242972610925</c:v>
                </c:pt>
                <c:pt idx="114">
                  <c:v>150.97595771351249</c:v>
                </c:pt>
                <c:pt idx="115">
                  <c:v>151.53464362758788</c:v>
                </c:pt>
                <c:pt idx="116">
                  <c:v>152.08858737055183</c:v>
                </c:pt>
                <c:pt idx="117">
                  <c:v>152.63788560946071</c:v>
                </c:pt>
                <c:pt idx="118">
                  <c:v>153.18263191809285</c:v>
                </c:pt>
                <c:pt idx="119">
                  <c:v>153.72291691101748</c:v>
                </c:pt>
                <c:pt idx="120">
                  <c:v>154.25882837036815</c:v>
                </c:pt>
                <c:pt idx="121">
                  <c:v>154.79045136579538</c:v>
                </c:pt>
                <c:pt idx="122">
                  <c:v>155.31786836803894</c:v>
                </c:pt>
                <c:pt idx="123">
                  <c:v>155.84115935652727</c:v>
                </c:pt>
                <c:pt idx="124">
                  <c:v>156.36040192137935</c:v>
                </c:pt>
                <c:pt idx="125">
                  <c:v>156.8756713601606</c:v>
                </c:pt>
                <c:pt idx="126">
                  <c:v>157.38704076971382</c:v>
                </c:pt>
                <c:pt idx="127">
                  <c:v>157.89458113336852</c:v>
                </c:pt>
                <c:pt idx="128">
                  <c:v>158.39836140380558</c:v>
                </c:pt>
                <c:pt idx="129">
                  <c:v>158.89844858183875</c:v>
                </c:pt>
                <c:pt idx="130">
                  <c:v>159.39490779135286</c:v>
                </c:pt>
                <c:pt idx="131">
                  <c:v>159.88780235062549</c:v>
                </c:pt>
                <c:pt idx="132">
                  <c:v>160.37719384023987</c:v>
                </c:pt>
                <c:pt idx="133">
                  <c:v>160.86314216778683</c:v>
                </c:pt>
                <c:pt idx="134">
                  <c:v>161.34570562953448</c:v>
                </c:pt>
                <c:pt idx="135">
                  <c:v>161.82494096924137</c:v>
                </c:pt>
                <c:pt idx="136">
                  <c:v>162.30090343426727</c:v>
                </c:pt>
                <c:pt idx="137">
                  <c:v>162.77364682913287</c:v>
                </c:pt>
                <c:pt idx="138">
                  <c:v>163.24322356666835</c:v>
                </c:pt>
                <c:pt idx="139">
                  <c:v>163.70968471687979</c:v>
                </c:pt>
                <c:pt idx="140">
                  <c:v>164.17308005365632</c:v>
                </c:pt>
                <c:pt idx="141">
                  <c:v>164.6334580994328</c:v>
                </c:pt>
                <c:pt idx="142">
                  <c:v>165.09086616791527</c:v>
                </c:pt>
                <c:pt idx="143">
                  <c:v>165.54535040497086</c:v>
                </c:pt>
                <c:pt idx="144">
                  <c:v>165.99695582777571</c:v>
                </c:pt>
                <c:pt idx="145">
                  <c:v>166.44572636231118</c:v>
                </c:pt>
                <c:pt idx="146">
                  <c:v>166.89170487929118</c:v>
                </c:pt>
                <c:pt idx="147">
                  <c:v>167.33493322860085</c:v>
                </c:pt>
                <c:pt idx="148">
                  <c:v>167.77545227231982</c:v>
                </c:pt>
                <c:pt idx="149">
                  <c:v>168.21330191639916</c:v>
                </c:pt>
                <c:pt idx="150">
                  <c:v>168.64852114106031</c:v>
                </c:pt>
                <c:pt idx="151">
                  <c:v>169.08114802997557</c:v>
                </c:pt>
                <c:pt idx="152">
                  <c:v>169.51121979829099</c:v>
                </c:pt>
                <c:pt idx="153">
                  <c:v>169.93877281954505</c:v>
                </c:pt>
                <c:pt idx="154">
                  <c:v>170.36384265153669</c:v>
                </c:pt>
                <c:pt idx="155">
                  <c:v>170.78646406119117</c:v>
                </c:pt>
                <c:pt idx="156">
                  <c:v>171.20667104847192</c:v>
                </c:pt>
                <c:pt idx="157">
                  <c:v>171.62449686938012</c:v>
                </c:pt>
                <c:pt idx="158">
                  <c:v>172.03997405808633</c:v>
                </c:pt>
                <c:pt idx="159">
                  <c:v>172.45313444823128</c:v>
                </c:pt>
                <c:pt idx="160">
                  <c:v>172.86400919343552</c:v>
                </c:pt>
                <c:pt idx="161">
                  <c:v>173.27262878705136</c:v>
                </c:pt>
                <c:pt idx="162">
                  <c:v>173.67902308119267</c:v>
                </c:pt>
                <c:pt idx="163">
                  <c:v>174.08322130507221</c:v>
                </c:pt>
                <c:pt idx="164">
                  <c:v>174.48525208267873</c:v>
                </c:pt>
                <c:pt idx="165">
                  <c:v>174.88514344982102</c:v>
                </c:pt>
                <c:pt idx="166">
                  <c:v>175.28292287056769</c:v>
                </c:pt>
                <c:pt idx="167">
                  <c:v>175.67861725310667</c:v>
                </c:pt>
                <c:pt idx="168">
                  <c:v>176.07225296505061</c:v>
                </c:pt>
                <c:pt idx="169">
                  <c:v>176.46385584821044</c:v>
                </c:pt>
                <c:pt idx="170">
                  <c:v>176.85345123286029</c:v>
                </c:pt>
                <c:pt idx="171">
                  <c:v>177.24106395151404</c:v>
                </c:pt>
                <c:pt idx="172">
                  <c:v>177.62671835223401</c:v>
                </c:pt>
                <c:pt idx="173">
                  <c:v>178.01043831149059</c:v>
                </c:pt>
                <c:pt idx="174">
                  <c:v>178.39224724659212</c:v>
                </c:pt>
                <c:pt idx="175">
                  <c:v>178.77216812770044</c:v>
                </c:pt>
                <c:pt idx="176">
                  <c:v>179.15022348945072</c:v>
                </c:pt>
                <c:pt idx="177">
                  <c:v>179.52643544218975</c:v>
                </c:pt>
                <c:pt idx="178">
                  <c:v>179.90082568284899</c:v>
                </c:pt>
                <c:pt idx="179">
                  <c:v>180.27341550546521</c:v>
                </c:pt>
                <c:pt idx="180">
                  <c:v>180.64422581136446</c:v>
                </c:pt>
                <c:pt idx="181">
                  <c:v>181.01327711902019</c:v>
                </c:pt>
                <c:pt idx="182">
                  <c:v>181.38058957359996</c:v>
                </c:pt>
                <c:pt idx="183">
                  <c:v>181.74618295621113</c:v>
                </c:pt>
                <c:pt idx="184">
                  <c:v>182.11007669285783</c:v>
                </c:pt>
                <c:pt idx="185">
                  <c:v>182.47228986312027</c:v>
                </c:pt>
                <c:pt idx="186">
                  <c:v>182.83284120856521</c:v>
                </c:pt>
                <c:pt idx="187">
                  <c:v>183.1917491409003</c:v>
                </c:pt>
                <c:pt idx="188">
                  <c:v>183.54903174987831</c:v>
                </c:pt>
                <c:pt idx="189">
                  <c:v>183.90470681096417</c:v>
                </c:pt>
                <c:pt idx="190">
                  <c:v>184.25879179277001</c:v>
                </c:pt>
                <c:pt idx="191">
                  <c:v>184.61130386426925</c:v>
                </c:pt>
                <c:pt idx="192">
                  <c:v>184.9622599017957</c:v>
                </c:pt>
                <c:pt idx="193">
                  <c:v>185.31167649583705</c:v>
                </c:pt>
                <c:pt idx="194">
                  <c:v>185.65956995762906</c:v>
                </c:pt>
                <c:pt idx="195">
                  <c:v>186.00595632555707</c:v>
                </c:pt>
                <c:pt idx="196">
                  <c:v>186.35085137137335</c:v>
                </c:pt>
                <c:pt idx="197">
                  <c:v>186.69427060623474</c:v>
                </c:pt>
                <c:pt idx="198">
                  <c:v>187.0362292865677</c:v>
                </c:pt>
                <c:pt idx="199">
                  <c:v>187.37674241976745</c:v>
                </c:pt>
                <c:pt idx="200">
                  <c:v>187.71582476973452</c:v>
                </c:pt>
                <c:pt idx="201">
                  <c:v>188.05349086225834</c:v>
                </c:pt>
                <c:pt idx="202">
                  <c:v>188.38975499024792</c:v>
                </c:pt>
                <c:pt idx="203">
                  <c:v>188.72463121881907</c:v>
                </c:pt>
                <c:pt idx="204">
                  <c:v>189.05813339024064</c:v>
                </c:pt>
                <c:pt idx="205">
                  <c:v>189.39027512874537</c:v>
                </c:pt>
                <c:pt idx="206">
                  <c:v>189.72106984520943</c:v>
                </c:pt>
                <c:pt idx="207">
                  <c:v>190.0505307417053</c:v>
                </c:pt>
                <c:pt idx="208">
                  <c:v>190.37867081593129</c:v>
                </c:pt>
                <c:pt idx="209">
                  <c:v>190.70550286552333</c:v>
                </c:pt>
                <c:pt idx="210">
                  <c:v>191.03103949225155</c:v>
                </c:pt>
                <c:pt idx="211">
                  <c:v>191.35529310610482</c:v>
                </c:pt>
                <c:pt idx="212">
                  <c:v>191.67827592926898</c:v>
                </c:pt>
                <c:pt idx="213">
                  <c:v>191.99999999999997</c:v>
                </c:pt>
                <c:pt idx="214">
                  <c:v>195.15053349901083</c:v>
                </c:pt>
                <c:pt idx="215">
                  <c:v>198.18720178766071</c:v>
                </c:pt>
                <c:pt idx="216">
                  <c:v>201.11951845209083</c:v>
                </c:pt>
                <c:pt idx="217">
                  <c:v>203.95579325124626</c:v>
                </c:pt>
                <c:pt idx="218">
                  <c:v>206.70333158000969</c:v>
                </c:pt>
                <c:pt idx="219">
                  <c:v>209.36859374041893</c:v>
                </c:pt>
                <c:pt idx="220">
                  <c:v>211.95732344100446</c:v>
                </c:pt>
                <c:pt idx="221">
                  <c:v>214.47465245113963</c:v>
                </c:pt>
                <c:pt idx="222">
                  <c:v>216.92518657378545</c:v>
                </c:pt>
                <c:pt idx="223">
                  <c:v>219.31307683366938</c:v>
                </c:pt>
                <c:pt idx="224">
                  <c:v>221.64207885598151</c:v>
                </c:pt>
                <c:pt idx="225">
                  <c:v>223.91560273085824</c:v>
                </c:pt>
                <c:pt idx="226">
                  <c:v>226.13675515178056</c:v>
                </c:pt>
                <c:pt idx="227">
                  <c:v>228.30837523354495</c:v>
                </c:pt>
                <c:pt idx="228">
                  <c:v>230.43306512411988</c:v>
                </c:pt>
                <c:pt idx="229">
                  <c:v>232.51321630068182</c:v>
                </c:pt>
                <c:pt idx="230">
                  <c:v>234.5510322663537</c:v>
                </c:pt>
                <c:pt idx="231">
                  <c:v>236.54854822828912</c:v>
                </c:pt>
                <c:pt idx="232">
                  <c:v>238.50764823065492</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1-183A-434E-9B11-9C7C7FF832BB}"/>
            </c:ext>
          </c:extLst>
        </c:ser>
        <c:ser>
          <c:idx val="2"/>
          <c:order val="2"/>
          <c:tx>
            <c:strRef>
              <c:f>Plots!$AS$2</c:f>
              <c:strCache>
                <c:ptCount val="1"/>
                <c:pt idx="0">
                  <c:v>Amphetamin</c:v>
                </c:pt>
              </c:strCache>
            </c:strRef>
          </c:tx>
          <c:marker>
            <c:symbol val="none"/>
          </c:marker>
          <c:xVal>
            <c:numRef>
              <c:f>Plots!$AS$3:$AS$358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Plots!$AT$3:$AT$358</c:f>
              <c:numCache>
                <c:formatCode>0.00</c:formatCode>
                <c:ptCount val="356"/>
                <c:pt idx="0">
                  <c:v>0.33333333333333331</c:v>
                </c:pt>
                <c:pt idx="1">
                  <c:v>0.66666666666666663</c:v>
                </c:pt>
                <c:pt idx="2">
                  <c:v>1</c:v>
                </c:pt>
                <c:pt idx="3">
                  <c:v>1.3333333333333333</c:v>
                </c:pt>
                <c:pt idx="4">
                  <c:v>1.6666666666666667</c:v>
                </c:pt>
                <c:pt idx="5">
                  <c:v>2</c:v>
                </c:pt>
                <c:pt idx="6">
                  <c:v>2.3333333333333335</c:v>
                </c:pt>
                <c:pt idx="7">
                  <c:v>2.6666666666666665</c:v>
                </c:pt>
                <c:pt idx="8">
                  <c:v>3</c:v>
                </c:pt>
                <c:pt idx="9">
                  <c:v>3.3333333333333335</c:v>
                </c:pt>
                <c:pt idx="10">
                  <c:v>3.6666666666666665</c:v>
                </c:pt>
                <c:pt idx="11">
                  <c:v>4</c:v>
                </c:pt>
                <c:pt idx="12">
                  <c:v>6.666666666666667</c:v>
                </c:pt>
                <c:pt idx="13">
                  <c:v>10</c:v>
                </c:pt>
                <c:pt idx="14">
                  <c:v>12.386700111728794</c:v>
                </c:pt>
                <c:pt idx="15">
                  <c:v>13.247332715062784</c:v>
                </c:pt>
                <c:pt idx="16">
                  <c:v>13.994725170678642</c:v>
                </c:pt>
                <c:pt idx="17">
                  <c:v>14.65943951664711</c:v>
                </c:pt>
                <c:pt idx="18">
                  <c:v>15.260707962336634</c:v>
                </c:pt>
                <c:pt idx="19">
                  <c:v>15.811501920303735</c:v>
                </c:pt>
                <c:pt idx="20">
                  <c:v>16.321027716902197</c:v>
                </c:pt>
                <c:pt idx="21">
                  <c:v>16.796080295047677</c:v>
                </c:pt>
                <c:pt idx="22">
                  <c:v>17.241832926968385</c:v>
                </c:pt>
                <c:pt idx="23">
                  <c:v>18.060776747412952</c:v>
                </c:pt>
                <c:pt idx="24">
                  <c:v>18.801553715763664</c:v>
                </c:pt>
                <c:pt idx="25">
                  <c:v>19.480144919565909</c:v>
                </c:pt>
                <c:pt idx="26">
                  <c:v>20.107892770973354</c:v>
                </c:pt>
                <c:pt idx="27">
                  <c:v>22.718272869526402</c:v>
                </c:pt>
                <c:pt idx="28">
                  <c:v>24.773400223457589</c:v>
                </c:pt>
                <c:pt idx="29">
                  <c:v>26.494665430125568</c:v>
                </c:pt>
                <c:pt idx="30">
                  <c:v>27.989450341357276</c:v>
                </c:pt>
                <c:pt idx="31">
                  <c:v>29.31887903329422</c:v>
                </c:pt>
                <c:pt idx="32">
                  <c:v>30.521415924673267</c:v>
                </c:pt>
                <c:pt idx="33">
                  <c:v>31.623003840607467</c:v>
                </c:pt>
                <c:pt idx="34">
                  <c:v>32.642055433804394</c:v>
                </c:pt>
                <c:pt idx="35">
                  <c:v>40.215785541946694</c:v>
                </c:pt>
                <c:pt idx="36">
                  <c:v>45.436545739052775</c:v>
                </c:pt>
                <c:pt idx="37">
                  <c:v>49.546800446915171</c:v>
                </c:pt>
                <c:pt idx="38">
                  <c:v>52.989330860251123</c:v>
                </c:pt>
                <c:pt idx="39">
                  <c:v>55.978900682714553</c:v>
                </c:pt>
                <c:pt idx="40">
                  <c:v>58.637758066588447</c:v>
                </c:pt>
                <c:pt idx="41">
                  <c:v>61.042831849346527</c:v>
                </c:pt>
                <c:pt idx="42">
                  <c:v>63.246007681214934</c:v>
                </c:pt>
                <c:pt idx="43">
                  <c:v>65.284110867608746</c:v>
                </c:pt>
                <c:pt idx="44">
                  <c:v>67.184321180190693</c:v>
                </c:pt>
                <c:pt idx="45">
                  <c:v>68.967331707873498</c:v>
                </c:pt>
                <c:pt idx="46">
                  <c:v>70.649299564326512</c:v>
                </c:pt>
                <c:pt idx="47">
                  <c:v>72.243106989651793</c:v>
                </c:pt>
                <c:pt idx="48">
                  <c:v>73.759207970102807</c:v>
                </c:pt>
                <c:pt idx="49">
                  <c:v>75.206214863054655</c:v>
                </c:pt>
                <c:pt idx="50">
                  <c:v>76.591315959046412</c:v>
                </c:pt>
                <c:pt idx="51">
                  <c:v>77.920579678263593</c:v>
                </c:pt>
                <c:pt idx="52">
                  <c:v>79.199180701902819</c:v>
                </c:pt>
                <c:pt idx="53">
                  <c:v>80.431571083893374</c:v>
                </c:pt>
                <c:pt idx="54">
                  <c:v>81.621611783334203</c:v>
                </c:pt>
                <c:pt idx="55">
                  <c:v>82.772675202485459</c:v>
                </c:pt>
                <c:pt idx="56">
                  <c:v>83.887726136159912</c:v>
                </c:pt>
                <c:pt idx="57">
                  <c:v>84.969386409772554</c:v>
                </c:pt>
                <c:pt idx="58">
                  <c:v>86.019987029043193</c:v>
                </c:pt>
                <c:pt idx="59">
                  <c:v>87.041610652536136</c:v>
                </c:pt>
                <c:pt idx="60">
                  <c:v>88.036126482525347</c:v>
                </c:pt>
                <c:pt idx="61">
                  <c:v>89.005219155745323</c:v>
                </c:pt>
                <c:pt idx="62">
                  <c:v>89.95041284142448</c:v>
                </c:pt>
                <c:pt idx="63">
                  <c:v>90.873091478105593</c:v>
                </c:pt>
                <c:pt idx="64">
                  <c:v>91.774515874939155</c:v>
                </c:pt>
                <c:pt idx="65">
                  <c:v>92.655838247918567</c:v>
                </c:pt>
                <c:pt idx="66">
                  <c:v>93.518114643283894</c:v>
                </c:pt>
                <c:pt idx="67">
                  <c:v>94.362315609409507</c:v>
                </c:pt>
                <c:pt idx="68">
                  <c:v>95.189335407965643</c:v>
                </c:pt>
                <c:pt idx="69">
                  <c:v>95.999999999999915</c:v>
                </c:pt>
                <c:pt idx="70">
                  <c:v>96.795073999125179</c:v>
                </c:pt>
                <c:pt idx="71">
                  <c:v>97.57526674950546</c:v>
                </c:pt>
                <c:pt idx="72">
                  <c:v>98.34123765877186</c:v>
                </c:pt>
                <c:pt idx="73">
                  <c:v>99.093600893830313</c:v>
                </c:pt>
                <c:pt idx="74">
                  <c:v>99.832929529589492</c:v>
                </c:pt>
                <c:pt idx="75">
                  <c:v>100.55975922604546</c:v>
                </c:pt>
                <c:pt idx="76">
                  <c:v>101.27459149721854</c:v>
                </c:pt>
                <c:pt idx="77">
                  <c:v>101.97789662562317</c:v>
                </c:pt>
                <c:pt idx="78">
                  <c:v>102.67011626783714</c:v>
                </c:pt>
                <c:pt idx="79">
                  <c:v>103.35166579000489</c:v>
                </c:pt>
                <c:pt idx="80">
                  <c:v>104.02293636649209</c:v>
                </c:pt>
                <c:pt idx="81">
                  <c:v>104.68429687020951</c:v>
                </c:pt>
                <c:pt idx="82">
                  <c:v>105.33609557916915</c:v>
                </c:pt>
                <c:pt idx="83">
                  <c:v>105.97866172050227</c:v>
                </c:pt>
                <c:pt idx="84">
                  <c:v>106.61230687034167</c:v>
                </c:pt>
                <c:pt idx="85">
                  <c:v>107.23732622556986</c:v>
                </c:pt>
                <c:pt idx="86">
                  <c:v>107.85399976138609</c:v>
                </c:pt>
                <c:pt idx="87">
                  <c:v>108.46259328689277</c:v>
                </c:pt>
                <c:pt idx="88">
                  <c:v>109.06335940939798</c:v>
                </c:pt>
                <c:pt idx="89">
                  <c:v>109.65653841683474</c:v>
                </c:pt>
                <c:pt idx="90">
                  <c:v>110.24235908658</c:v>
                </c:pt>
                <c:pt idx="91">
                  <c:v>110.82103942799074</c:v>
                </c:pt>
                <c:pt idx="92">
                  <c:v>111.39278736512998</c:v>
                </c:pt>
                <c:pt idx="93">
                  <c:v>111.95780136542906</c:v>
                </c:pt>
                <c:pt idx="94">
                  <c:v>112.51627101939206</c:v>
                </c:pt>
                <c:pt idx="95">
                  <c:v>113.06837757589028</c:v>
                </c:pt>
                <c:pt idx="96">
                  <c:v>113.61429443710865</c:v>
                </c:pt>
                <c:pt idx="97">
                  <c:v>114.15418761677246</c:v>
                </c:pt>
                <c:pt idx="98">
                  <c:v>114.68821616490879</c:v>
                </c:pt>
                <c:pt idx="99">
                  <c:v>115.21653256205998</c:v>
                </c:pt>
                <c:pt idx="100">
                  <c:v>115.7392830855751</c:v>
                </c:pt>
                <c:pt idx="101">
                  <c:v>116.25660815034088</c:v>
                </c:pt>
                <c:pt idx="102">
                  <c:v>116.76864262608512</c:v>
                </c:pt>
                <c:pt idx="103">
                  <c:v>117.27551613317685</c:v>
                </c:pt>
                <c:pt idx="104">
                  <c:v>117.77735331866658</c:v>
                </c:pt>
                <c:pt idx="105">
                  <c:v>118.2742741141445</c:v>
                </c:pt>
                <c:pt idx="106">
                  <c:v>118.76639397684903</c:v>
                </c:pt>
                <c:pt idx="107">
                  <c:v>119.25382411532749</c:v>
                </c:pt>
                <c:pt idx="108">
                  <c:v>119.73667170083361</c:v>
                </c:pt>
                <c:pt idx="109">
                  <c:v>120.21504006553944</c:v>
                </c:pt>
                <c:pt idx="110">
                  <c:v>120.68902888854772</c:v>
                </c:pt>
                <c:pt idx="111">
                  <c:v>121.1587343706023</c:v>
                </c:pt>
                <c:pt idx="112">
                  <c:v>121.62424939831956</c:v>
                </c:pt>
                <c:pt idx="113">
                  <c:v>122.08566369869301</c:v>
                </c:pt>
                <c:pt idx="114">
                  <c:v>122.54306398456161</c:v>
                </c:pt>
                <c:pt idx="115">
                  <c:v>122.99653409167446</c:v>
                </c:pt>
                <c:pt idx="116">
                  <c:v>123.44615510793382</c:v>
                </c:pt>
                <c:pt idx="117">
                  <c:v>123.89200549535084</c:v>
                </c:pt>
                <c:pt idx="118">
                  <c:v>124.33416120520717</c:v>
                </c:pt>
                <c:pt idx="119">
                  <c:v>124.77269578687543</c:v>
                </c:pt>
                <c:pt idx="120">
                  <c:v>125.20768049071741</c:v>
                </c:pt>
                <c:pt idx="121">
                  <c:v>125.6391843654464</c:v>
                </c:pt>
                <c:pt idx="122">
                  <c:v>126.06727435031092</c:v>
                </c:pt>
                <c:pt idx="123">
                  <c:v>126.49201536242987</c:v>
                </c:pt>
                <c:pt idx="124">
                  <c:v>126.91347037958511</c:v>
                </c:pt>
                <c:pt idx="125">
                  <c:v>127.33170051875518</c:v>
                </c:pt>
                <c:pt idx="126">
                  <c:v>127.74676511065233</c:v>
                </c:pt>
                <c:pt idx="127">
                  <c:v>128.15872177050733</c:v>
                </c:pt>
                <c:pt idx="128">
                  <c:v>128.56762646532951</c:v>
                </c:pt>
                <c:pt idx="129">
                  <c:v>128.97353357785047</c:v>
                </c:pt>
                <c:pt idx="130">
                  <c:v>129.37649596735</c:v>
                </c:pt>
                <c:pt idx="131">
                  <c:v>129.77656502754567</c:v>
                </c:pt>
                <c:pt idx="132">
                  <c:v>130.17379074171618</c:v>
                </c:pt>
                <c:pt idx="133">
                  <c:v>130.56822173521758</c:v>
                </c:pt>
                <c:pt idx="134">
                  <c:v>130.95990532553972</c:v>
                </c:pt>
                <c:pt idx="135">
                  <c:v>131.34888757004259</c:v>
                </c:pt>
                <c:pt idx="136">
                  <c:v>131.73521331149999</c:v>
                </c:pt>
                <c:pt idx="137">
                  <c:v>132.11892622157288</c:v>
                </c:pt>
                <c:pt idx="138">
                  <c:v>132.50006884232488</c:v>
                </c:pt>
                <c:pt idx="139">
                  <c:v>132.87868262588597</c:v>
                </c:pt>
                <c:pt idx="140">
                  <c:v>133.25480797236338</c:v>
                </c:pt>
                <c:pt idx="141">
                  <c:v>133.62848426609307</c:v>
                </c:pt>
                <c:pt idx="142">
                  <c:v>133.9997499103188</c:v>
                </c:pt>
                <c:pt idx="143">
                  <c:v>134.36864236038133</c:v>
                </c:pt>
                <c:pt idx="144">
                  <c:v>134.73519815549392</c:v>
                </c:pt>
                <c:pt idx="145">
                  <c:v>135.09945294917642</c:v>
                </c:pt>
                <c:pt idx="146">
                  <c:v>135.4614415384174</c:v>
                </c:pt>
                <c:pt idx="147">
                  <c:v>135.82119789162627</c:v>
                </c:pt>
                <c:pt idx="148">
                  <c:v>136.17875517543769</c:v>
                </c:pt>
                <c:pt idx="149">
                  <c:v>136.53414578042293</c:v>
                </c:pt>
                <c:pt idx="150">
                  <c:v>136.88740134576381</c:v>
                </c:pt>
                <c:pt idx="151">
                  <c:v>137.23855278293755</c:v>
                </c:pt>
                <c:pt idx="152">
                  <c:v>137.58763029846247</c:v>
                </c:pt>
                <c:pt idx="153">
                  <c:v>137.93466341574694</c:v>
                </c:pt>
                <c:pt idx="154">
                  <c:v>138.2796809960858</c:v>
                </c:pt>
                <c:pt idx="155">
                  <c:v>138.62271125884331</c:v>
                </c:pt>
                <c:pt idx="156">
                  <c:v>138.9637818008618</c:v>
                </c:pt>
                <c:pt idx="157">
                  <c:v>139.30291961512964</c:v>
                </c:pt>
                <c:pt idx="158">
                  <c:v>139.64015110874507</c:v>
                </c:pt>
                <c:pt idx="159">
                  <c:v>139.97550212020542</c:v>
                </c:pt>
                <c:pt idx="160">
                  <c:v>140.30899793605408</c:v>
                </c:pt>
                <c:pt idx="161">
                  <c:v>140.6406633069129</c:v>
                </c:pt>
                <c:pt idx="162">
                  <c:v>140.97052246292776</c:v>
                </c:pt>
                <c:pt idx="163">
                  <c:v>141.29859912865297</c:v>
                </c:pt>
                <c:pt idx="164">
                  <c:v>141.6249165373988</c:v>
                </c:pt>
                <c:pt idx="165">
                  <c:v>141.94949744506613</c:v>
                </c:pt>
                <c:pt idx="166">
                  <c:v>142.27236414348971</c:v>
                </c:pt>
                <c:pt idx="167">
                  <c:v>142.59353847331127</c:v>
                </c:pt>
                <c:pt idx="168">
                  <c:v>142.9130418364023</c:v>
                </c:pt>
                <c:pt idx="169">
                  <c:v>143.23089520785535</c:v>
                </c:pt>
                <c:pt idx="170">
                  <c:v>143.54711914756254</c:v>
                </c:pt>
                <c:pt idx="171">
                  <c:v>143.8617338113977</c:v>
                </c:pt>
                <c:pt idx="172">
                  <c:v>144.17475896201822</c:v>
                </c:pt>
                <c:pt idx="173">
                  <c:v>144.48621397930359</c:v>
                </c:pt>
                <c:pt idx="174">
                  <c:v>144.79611787044365</c:v>
                </c:pt>
                <c:pt idx="175">
                  <c:v>145.10448927969196</c:v>
                </c:pt>
                <c:pt idx="176">
                  <c:v>145.41134649779673</c:v>
                </c:pt>
                <c:pt idx="177">
                  <c:v>145.71670747112296</c:v>
                </c:pt>
                <c:pt idx="178">
                  <c:v>146.02058981047765</c:v>
                </c:pt>
                <c:pt idx="179">
                  <c:v>146.3230107996493</c:v>
                </c:pt>
                <c:pt idx="180">
                  <c:v>146.62398740367371</c:v>
                </c:pt>
                <c:pt idx="181">
                  <c:v>146.92353627683576</c:v>
                </c:pt>
                <c:pt idx="182">
                  <c:v>147.22167377041808</c:v>
                </c:pt>
                <c:pt idx="183">
                  <c:v>147.51841594020556</c:v>
                </c:pt>
                <c:pt idx="184">
                  <c:v>147.81377855375555</c:v>
                </c:pt>
                <c:pt idx="185">
                  <c:v>148.10777709744255</c:v>
                </c:pt>
                <c:pt idx="186">
                  <c:v>148.40042678328479</c:v>
                </c:pt>
                <c:pt idx="187">
                  <c:v>148.6917425555626</c:v>
                </c:pt>
                <c:pt idx="188">
                  <c:v>148.98173909723482</c:v>
                </c:pt>
                <c:pt idx="189">
                  <c:v>149.27043083616093</c:v>
                </c:pt>
                <c:pt idx="190">
                  <c:v>149.55783195113679</c:v>
                </c:pt>
                <c:pt idx="191">
                  <c:v>149.84395637774932</c:v>
                </c:pt>
                <c:pt idx="192">
                  <c:v>150.12881781405818</c:v>
                </c:pt>
                <c:pt idx="193">
                  <c:v>150.41242972610925</c:v>
                </c:pt>
                <c:pt idx="194">
                  <c:v>150.69480535328751</c:v>
                </c:pt>
                <c:pt idx="195">
                  <c:v>150.97595771351249</c:v>
                </c:pt>
                <c:pt idx="196">
                  <c:v>151.25589960828506</c:v>
                </c:pt>
                <c:pt idx="197">
                  <c:v>151.53464362758788</c:v>
                </c:pt>
                <c:pt idx="198">
                  <c:v>151.8122021546458</c:v>
                </c:pt>
                <c:pt idx="199">
                  <c:v>152.08858737055183</c:v>
                </c:pt>
                <c:pt idx="200">
                  <c:v>152.36381125876122</c:v>
                </c:pt>
                <c:pt idx="201">
                  <c:v>152.63788560946071</c:v>
                </c:pt>
                <c:pt idx="202">
                  <c:v>152.91082202381438</c:v>
                </c:pt>
                <c:pt idx="203">
                  <c:v>153.18263191809285</c:v>
                </c:pt>
                <c:pt idx="204">
                  <c:v>153.45332652768798</c:v>
                </c:pt>
                <c:pt idx="205">
                  <c:v>153.72291691101748</c:v>
                </c:pt>
                <c:pt idx="206">
                  <c:v>153.99141395332364</c:v>
                </c:pt>
                <c:pt idx="207">
                  <c:v>154.25882837036815</c:v>
                </c:pt>
                <c:pt idx="208">
                  <c:v>154.52517071202814</c:v>
                </c:pt>
                <c:pt idx="209">
                  <c:v>154.79045136579538</c:v>
                </c:pt>
                <c:pt idx="210">
                  <c:v>155.05468056018248</c:v>
                </c:pt>
                <c:pt idx="211">
                  <c:v>155.31786836803894</c:v>
                </c:pt>
                <c:pt idx="212">
                  <c:v>155.58002470977928</c:v>
                </c:pt>
                <c:pt idx="213">
                  <c:v>155.84115935652727</c:v>
                </c:pt>
                <c:pt idx="214">
                  <c:v>158.39836140380558</c:v>
                </c:pt>
                <c:pt idx="215">
                  <c:v>160.86314216778683</c:v>
                </c:pt>
                <c:pt idx="216">
                  <c:v>163.24322356666835</c:v>
                </c:pt>
                <c:pt idx="217">
                  <c:v>165.54535040497086</c:v>
                </c:pt>
                <c:pt idx="218">
                  <c:v>167.77545227231982</c:v>
                </c:pt>
                <c:pt idx="219">
                  <c:v>169.93877281954505</c:v>
                </c:pt>
                <c:pt idx="220">
                  <c:v>172.03997405808633</c:v>
                </c:pt>
                <c:pt idx="221">
                  <c:v>174.08322130507221</c:v>
                </c:pt>
                <c:pt idx="222">
                  <c:v>176.07225296505061</c:v>
                </c:pt>
                <c:pt idx="223">
                  <c:v>178.01043831149059</c:v>
                </c:pt>
                <c:pt idx="224">
                  <c:v>179.90082568284899</c:v>
                </c:pt>
                <c:pt idx="225">
                  <c:v>181.74618295621113</c:v>
                </c:pt>
                <c:pt idx="226">
                  <c:v>183.54903174987831</c:v>
                </c:pt>
                <c:pt idx="227">
                  <c:v>185.31167649583705</c:v>
                </c:pt>
                <c:pt idx="228">
                  <c:v>187.0362292865677</c:v>
                </c:pt>
                <c:pt idx="229">
                  <c:v>188.72463121881907</c:v>
                </c:pt>
                <c:pt idx="230">
                  <c:v>190.37867081593129</c:v>
                </c:pt>
                <c:pt idx="231">
                  <c:v>191.99999999999997</c:v>
                </c:pt>
                <c:pt idx="232">
                  <c:v>193.59014799825027</c:v>
                </c:pt>
                <c:pt idx="233">
                  <c:v>195.15053349901083</c:v>
                </c:pt>
                <c:pt idx="234">
                  <c:v>196.6824753175438</c:v>
                </c:pt>
                <c:pt idx="235">
                  <c:v>198.18720178766071</c:v>
                </c:pt>
                <c:pt idx="236">
                  <c:v>199.66585905917904</c:v>
                </c:pt>
                <c:pt idx="237">
                  <c:v>201.11951845209083</c:v>
                </c:pt>
                <c:pt idx="238">
                  <c:v>202.54918299443699</c:v>
                </c:pt>
                <c:pt idx="239">
                  <c:v>203.95579325124626</c:v>
                </c:pt>
                <c:pt idx="240">
                  <c:v>205.34023253567423</c:v>
                </c:pt>
                <c:pt idx="241">
                  <c:v>206.70333158000969</c:v>
                </c:pt>
                <c:pt idx="242">
                  <c:v>208.04587273298418</c:v>
                </c:pt>
                <c:pt idx="243">
                  <c:v>209.36859374041893</c:v>
                </c:pt>
                <c:pt idx="244">
                  <c:v>210.67219115833822</c:v>
                </c:pt>
                <c:pt idx="245">
                  <c:v>211.95732344100446</c:v>
                </c:pt>
                <c:pt idx="246">
                  <c:v>213.22461374068325</c:v>
                </c:pt>
                <c:pt idx="247">
                  <c:v>214.47465245113963</c:v>
                </c:pt>
                <c:pt idx="248">
                  <c:v>215.70799952277213</c:v>
                </c:pt>
                <c:pt idx="249">
                  <c:v>216.92518657378545</c:v>
                </c:pt>
                <c:pt idx="250">
                  <c:v>218.12671881879609</c:v>
                </c:pt>
                <c:pt idx="251">
                  <c:v>219.31307683366938</c:v>
                </c:pt>
                <c:pt idx="252">
                  <c:v>220.4847181731601</c:v>
                </c:pt>
                <c:pt idx="253">
                  <c:v>221.64207885598151</c:v>
                </c:pt>
                <c:pt idx="254">
                  <c:v>222.78557473025995</c:v>
                </c:pt>
                <c:pt idx="255">
                  <c:v>223.91560273085824</c:v>
                </c:pt>
                <c:pt idx="256">
                  <c:v>225.03254203878413</c:v>
                </c:pt>
                <c:pt idx="257">
                  <c:v>226.13675515178056</c:v>
                </c:pt>
                <c:pt idx="258">
                  <c:v>227.22858887421731</c:v>
                </c:pt>
                <c:pt idx="259">
                  <c:v>228.30837523354495</c:v>
                </c:pt>
                <c:pt idx="260">
                  <c:v>229.37643232981762</c:v>
                </c:pt>
                <c:pt idx="261">
                  <c:v>230.43306512411988</c:v>
                </c:pt>
                <c:pt idx="262">
                  <c:v>231.47856617115019</c:v>
                </c:pt>
                <c:pt idx="263">
                  <c:v>232.51321630068182</c:v>
                </c:pt>
                <c:pt idx="264">
                  <c:v>233.53728525217025</c:v>
                </c:pt>
                <c:pt idx="265">
                  <c:v>234.5510322663537</c:v>
                </c:pt>
                <c:pt idx="266">
                  <c:v>235.55470663733317</c:v>
                </c:pt>
                <c:pt idx="267">
                  <c:v>236.54854822828912</c:v>
                </c:pt>
                <c:pt idx="268">
                  <c:v>237.532787953698</c:v>
                </c:pt>
                <c:pt idx="269">
                  <c:v>238.50764823065492</c:v>
                </c:pt>
                <c:pt idx="270">
                  <c:v>239.47334340166714</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2-183A-434E-9B11-9C7C7FF832BB}"/>
            </c:ext>
          </c:extLst>
        </c:ser>
        <c:ser>
          <c:idx val="3"/>
          <c:order val="3"/>
          <c:tx>
            <c:strRef>
              <c:f>Plots!$AV$2</c:f>
              <c:strCache>
                <c:ptCount val="1"/>
                <c:pt idx="0">
                  <c:v>MDMA</c:v>
                </c:pt>
              </c:strCache>
            </c:strRef>
          </c:tx>
          <c:marker>
            <c:symbol val="none"/>
          </c:marker>
          <c:xVal>
            <c:numRef>
              <c:f>Plots!$AV$3:$AV$358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Plots!$AW$3:$AW$358</c:f>
              <c:numCache>
                <c:formatCode>0.00</c:formatCode>
                <c:ptCount val="356"/>
                <c:pt idx="0">
                  <c:v>7.4999999999999997E-2</c:v>
                </c:pt>
                <c:pt idx="1">
                  <c:v>0.15</c:v>
                </c:pt>
                <c:pt idx="2">
                  <c:v>0.22499999999999998</c:v>
                </c:pt>
                <c:pt idx="3">
                  <c:v>0.3</c:v>
                </c:pt>
                <c:pt idx="4">
                  <c:v>0.375</c:v>
                </c:pt>
                <c:pt idx="5">
                  <c:v>0.44999999999999996</c:v>
                </c:pt>
                <c:pt idx="6">
                  <c:v>0.52500000000000002</c:v>
                </c:pt>
                <c:pt idx="7">
                  <c:v>0.6</c:v>
                </c:pt>
                <c:pt idx="8">
                  <c:v>0.67499999999999993</c:v>
                </c:pt>
                <c:pt idx="9">
                  <c:v>0.75</c:v>
                </c:pt>
                <c:pt idx="10">
                  <c:v>0.82499999999999996</c:v>
                </c:pt>
                <c:pt idx="11">
                  <c:v>0.89999999999999991</c:v>
                </c:pt>
                <c:pt idx="12">
                  <c:v>1.5</c:v>
                </c:pt>
                <c:pt idx="13">
                  <c:v>2.25</c:v>
                </c:pt>
                <c:pt idx="14">
                  <c:v>3</c:v>
                </c:pt>
                <c:pt idx="15">
                  <c:v>3.75</c:v>
                </c:pt>
                <c:pt idx="16">
                  <c:v>4.5</c:v>
                </c:pt>
                <c:pt idx="17">
                  <c:v>5.25</c:v>
                </c:pt>
                <c:pt idx="18">
                  <c:v>6</c:v>
                </c:pt>
                <c:pt idx="19">
                  <c:v>6.75</c:v>
                </c:pt>
                <c:pt idx="20">
                  <c:v>7.5</c:v>
                </c:pt>
                <c:pt idx="21">
                  <c:v>8.25</c:v>
                </c:pt>
                <c:pt idx="22">
                  <c:v>9</c:v>
                </c:pt>
                <c:pt idx="23">
                  <c:v>10.5</c:v>
                </c:pt>
                <c:pt idx="24">
                  <c:v>12</c:v>
                </c:pt>
                <c:pt idx="25">
                  <c:v>12.433107527640102</c:v>
                </c:pt>
                <c:pt idx="26">
                  <c:v>12.833764533479648</c:v>
                </c:pt>
                <c:pt idx="27">
                  <c:v>14.499826905568252</c:v>
                </c:pt>
                <c:pt idx="28">
                  <c:v>15.811501920303735</c:v>
                </c:pt>
                <c:pt idx="29">
                  <c:v>16.910091047153287</c:v>
                </c:pt>
                <c:pt idx="30">
                  <c:v>17.864130229550295</c:v>
                </c:pt>
                <c:pt idx="31">
                  <c:v>18.712631611107273</c:v>
                </c:pt>
                <c:pt idx="32">
                  <c:v>19.480144919565909</c:v>
                </c:pt>
                <c:pt idx="33">
                  <c:v>20.183228036581255</c:v>
                </c:pt>
                <c:pt idx="34">
                  <c:v>20.833632747980726</c:v>
                </c:pt>
                <c:pt idx="35">
                  <c:v>25.667529066959286</c:v>
                </c:pt>
                <c:pt idx="36">
                  <c:v>28.999653811136504</c:v>
                </c:pt>
                <c:pt idx="37">
                  <c:v>31.623003840607467</c:v>
                </c:pt>
                <c:pt idx="38">
                  <c:v>33.820182094306574</c:v>
                </c:pt>
                <c:pt idx="39">
                  <c:v>35.728260459100589</c:v>
                </c:pt>
                <c:pt idx="40">
                  <c:v>37.425263222214539</c:v>
                </c:pt>
                <c:pt idx="41">
                  <c:v>38.960289839131825</c:v>
                </c:pt>
                <c:pt idx="42">
                  <c:v>40.366456073162503</c:v>
                </c:pt>
                <c:pt idx="43">
                  <c:v>41.667265495961459</c:v>
                </c:pt>
                <c:pt idx="44">
                  <c:v>42.880065464288805</c:v>
                </c:pt>
                <c:pt idx="45">
                  <c:v>44.018063241262666</c:v>
                </c:pt>
                <c:pt idx="46">
                  <c:v>45.09157102591525</c:v>
                </c:pt>
                <c:pt idx="47">
                  <c:v>46.108810845189758</c:v>
                </c:pt>
                <c:pt idx="48">
                  <c:v>47.076454904848418</c:v>
                </c:pt>
                <c:pt idx="49">
                  <c:v>47.999999999999979</c:v>
                </c:pt>
                <c:pt idx="50">
                  <c:v>48.884034022037532</c:v>
                </c:pt>
                <c:pt idx="51">
                  <c:v>49.732430110560401</c:v>
                </c:pt>
                <c:pt idx="52">
                  <c:v>50.548490980615313</c:v>
                </c:pt>
                <c:pt idx="53">
                  <c:v>51.335058133918572</c:v>
                </c:pt>
                <c:pt idx="54">
                  <c:v>52.094595808792597</c:v>
                </c:pt>
                <c:pt idx="55">
                  <c:v>52.829256424539153</c:v>
                </c:pt>
                <c:pt idx="56">
                  <c:v>53.540932246993911</c:v>
                </c:pt>
                <c:pt idx="57">
                  <c:v>54.23129664344637</c:v>
                </c:pt>
                <c:pt idx="58">
                  <c:v>54.901837366933343</c:v>
                </c:pt>
                <c:pt idx="59">
                  <c:v>55.553883664130424</c:v>
                </c:pt>
                <c:pt idx="60">
                  <c:v>56.188628544276369</c:v>
                </c:pt>
                <c:pt idx="61">
                  <c:v>56.807147218554341</c:v>
                </c:pt>
                <c:pt idx="62">
                  <c:v>57.410412480543847</c:v>
                </c:pt>
                <c:pt idx="63">
                  <c:v>57.999307622273001</c:v>
                </c:pt>
                <c:pt idx="64">
                  <c:v>58.574637349035619</c:v>
                </c:pt>
                <c:pt idx="65">
                  <c:v>59.137137057072273</c:v>
                </c:pt>
                <c:pt idx="66">
                  <c:v>59.687480762747455</c:v>
                </c:pt>
                <c:pt idx="67">
                  <c:v>60.226287913829545</c:v>
                </c:pt>
                <c:pt idx="68">
                  <c:v>60.754129268469981</c:v>
                </c:pt>
                <c:pt idx="69">
                  <c:v>61.271531992280792</c:v>
                </c:pt>
                <c:pt idx="70">
                  <c:v>61.778984096172813</c:v>
                </c:pt>
                <c:pt idx="71">
                  <c:v>62.276938315600596</c:v>
                </c:pt>
                <c:pt idx="72">
                  <c:v>62.765815514270166</c:v>
                </c:pt>
                <c:pt idx="73">
                  <c:v>63.246007681214934</c:v>
                </c:pt>
                <c:pt idx="74">
                  <c:v>63.717880578701688</c:v>
                </c:pt>
                <c:pt idx="75">
                  <c:v>64.181776089111452</c:v>
                </c:pt>
                <c:pt idx="76">
                  <c:v>64.638014301322869</c:v>
                </c:pt>
                <c:pt idx="77">
                  <c:v>65.086895370858073</c:v>
                </c:pt>
                <c:pt idx="78">
                  <c:v>65.528701182874741</c:v>
                </c:pt>
                <c:pt idx="79">
                  <c:v>65.963696842789588</c:v>
                </c:pt>
                <c:pt idx="80">
                  <c:v>66.39213201573456</c:v>
                </c:pt>
                <c:pt idx="81">
                  <c:v>66.814242133046491</c:v>
                </c:pt>
                <c:pt idx="82">
                  <c:v>67.230249481468874</c:v>
                </c:pt>
                <c:pt idx="83">
                  <c:v>67.640364188613134</c:v>
                </c:pt>
                <c:pt idx="84">
                  <c:v>68.044785116427093</c:v>
                </c:pt>
                <c:pt idx="85">
                  <c:v>68.44370067288186</c:v>
                </c:pt>
                <c:pt idx="86">
                  <c:v>68.837289550783495</c:v>
                </c:pt>
                <c:pt idx="87">
                  <c:v>69.225721401495761</c:v>
                </c:pt>
                <c:pt idx="88">
                  <c:v>69.609157450401611</c:v>
                </c:pt>
                <c:pt idx="89">
                  <c:v>69.987751060102738</c:v>
                </c:pt>
                <c:pt idx="90">
                  <c:v>70.361648246644805</c:v>
                </c:pt>
                <c:pt idx="91">
                  <c:v>70.730988153436996</c:v>
                </c:pt>
                <c:pt idx="92">
                  <c:v>71.095903486998935</c:v>
                </c:pt>
                <c:pt idx="93">
                  <c:v>71.456520918201164</c:v>
                </c:pt>
                <c:pt idx="94">
                  <c:v>71.812961452258563</c:v>
                </c:pt>
                <c:pt idx="95">
                  <c:v>72.165340770379728</c:v>
                </c:pt>
                <c:pt idx="96">
                  <c:v>72.51376954566372</c:v>
                </c:pt>
                <c:pt idx="97">
                  <c:v>72.858353735561494</c:v>
                </c:pt>
                <c:pt idx="98">
                  <c:v>73.199194852977385</c:v>
                </c:pt>
                <c:pt idx="99">
                  <c:v>73.536390217874214</c:v>
                </c:pt>
                <c:pt idx="100">
                  <c:v>73.870033191056905</c:v>
                </c:pt>
                <c:pt idx="101">
                  <c:v>74.200213391642393</c:v>
                </c:pt>
                <c:pt idx="102">
                  <c:v>74.527016899576893</c:v>
                </c:pt>
                <c:pt idx="103">
                  <c:v>74.850526444429065</c:v>
                </c:pt>
                <c:pt idx="104">
                  <c:v>75.170821581571317</c:v>
                </c:pt>
                <c:pt idx="105">
                  <c:v>75.487978856756271</c:v>
                </c:pt>
                <c:pt idx="106">
                  <c:v>75.802071960003502</c:v>
                </c:pt>
                <c:pt idx="107">
                  <c:v>76.113171869626271</c:v>
                </c:pt>
                <c:pt idx="108">
                  <c:v>76.421346987154706</c:v>
                </c:pt>
                <c:pt idx="109">
                  <c:v>76.72666326384396</c:v>
                </c:pt>
                <c:pt idx="110">
                  <c:v>77.029184319395398</c:v>
                </c:pt>
                <c:pt idx="111">
                  <c:v>77.328971553464783</c:v>
                </c:pt>
                <c:pt idx="112">
                  <c:v>77.626084250482137</c:v>
                </c:pt>
                <c:pt idx="113">
                  <c:v>77.920579678263593</c:v>
                </c:pt>
                <c:pt idx="114">
                  <c:v>78.21251318085605</c:v>
                </c:pt>
                <c:pt idx="115">
                  <c:v>78.501938266017646</c:v>
                </c:pt>
                <c:pt idx="116">
                  <c:v>78.788906687706529</c:v>
                </c:pt>
                <c:pt idx="117">
                  <c:v>79.073468523918947</c:v>
                </c:pt>
                <c:pt idx="118">
                  <c:v>79.355672250190139</c:v>
                </c:pt>
                <c:pt idx="119">
                  <c:v>79.635564809048546</c:v>
                </c:pt>
                <c:pt idx="120">
                  <c:v>79.913191675690271</c:v>
                </c:pt>
                <c:pt idx="121">
                  <c:v>80.188596920119963</c:v>
                </c:pt>
                <c:pt idx="122">
                  <c:v>80.461823265986652</c:v>
                </c:pt>
                <c:pt idx="123">
                  <c:v>80.732912146324978</c:v>
                </c:pt>
                <c:pt idx="124">
                  <c:v>81.001903756397255</c:v>
                </c:pt>
                <c:pt idx="125">
                  <c:v>81.268837103816992</c:v>
                </c:pt>
                <c:pt idx="126">
                  <c:v>81.533750056122045</c:v>
                </c:pt>
                <c:pt idx="127">
                  <c:v>81.796679385952714</c:v>
                </c:pt>
                <c:pt idx="128">
                  <c:v>82.057660813979723</c:v>
                </c:pt>
                <c:pt idx="129">
                  <c:v>82.316729049716358</c:v>
                </c:pt>
                <c:pt idx="130">
                  <c:v>82.573917830340363</c:v>
                </c:pt>
                <c:pt idx="131">
                  <c:v>82.829259957641426</c:v>
                </c:pt>
                <c:pt idx="132">
                  <c:v>83.08278733320347</c:v>
                </c:pt>
                <c:pt idx="133">
                  <c:v>83.334530991922904</c:v>
                </c:pt>
                <c:pt idx="134">
                  <c:v>83.584521133957054</c:v>
                </c:pt>
                <c:pt idx="135">
                  <c:v>83.832787155191312</c:v>
                </c:pt>
                <c:pt idx="136">
                  <c:v>84.079357676307396</c:v>
                </c:pt>
                <c:pt idx="137">
                  <c:v>84.324260570530114</c:v>
                </c:pt>
                <c:pt idx="138">
                  <c:v>84.567522990124189</c:v>
                </c:pt>
                <c:pt idx="139">
                  <c:v>84.809171391709455</c:v>
                </c:pt>
                <c:pt idx="140">
                  <c:v>85.049231560457329</c:v>
                </c:pt>
                <c:pt idx="141">
                  <c:v>85.287728633228269</c:v>
                </c:pt>
                <c:pt idx="142">
                  <c:v>85.52468712070548</c:v>
                </c:pt>
                <c:pt idx="143">
                  <c:v>85.760130928577581</c:v>
                </c:pt>
                <c:pt idx="144">
                  <c:v>85.994083377819209</c:v>
                </c:pt>
                <c:pt idx="145">
                  <c:v>86.226567224115669</c:v>
                </c:pt>
                <c:pt idx="146">
                  <c:v>86.457604676475199</c:v>
                </c:pt>
                <c:pt idx="147">
                  <c:v>86.687217415069682</c:v>
                </c:pt>
                <c:pt idx="148">
                  <c:v>86.915426608341789</c:v>
                </c:pt>
                <c:pt idx="149">
                  <c:v>87.142252929415832</c:v>
                </c:pt>
                <c:pt idx="150">
                  <c:v>87.367716571845307</c:v>
                </c:pt>
                <c:pt idx="151">
                  <c:v>87.591837264729961</c:v>
                </c:pt>
                <c:pt idx="152">
                  <c:v>87.814634287232877</c:v>
                </c:pt>
                <c:pt idx="153">
                  <c:v>88.036126482525347</c:v>
                </c:pt>
                <c:pt idx="154">
                  <c:v>88.256332271188128</c:v>
                </c:pt>
                <c:pt idx="155">
                  <c:v>88.475269664093005</c:v>
                </c:pt>
                <c:pt idx="156">
                  <c:v>88.692956274789935</c:v>
                </c:pt>
                <c:pt idx="157">
                  <c:v>88.909409331422353</c:v>
                </c:pt>
                <c:pt idx="158">
                  <c:v>89.124645688191691</c:v>
                </c:pt>
                <c:pt idx="159">
                  <c:v>89.338681836393135</c:v>
                </c:pt>
                <c:pt idx="160">
                  <c:v>89.551533915039599</c:v>
                </c:pt>
                <c:pt idx="161">
                  <c:v>89.763217721094904</c:v>
                </c:pt>
                <c:pt idx="162">
                  <c:v>89.973748719331539</c:v>
                </c:pt>
                <c:pt idx="163">
                  <c:v>90.183142051830515</c:v>
                </c:pt>
                <c:pt idx="164">
                  <c:v>90.39141254713887</c:v>
                </c:pt>
                <c:pt idx="165">
                  <c:v>90.598574729099539</c:v>
                </c:pt>
                <c:pt idx="166">
                  <c:v>90.804642825367296</c:v>
                </c:pt>
                <c:pt idx="167">
                  <c:v>91.00963077562524</c:v>
                </c:pt>
                <c:pt idx="168">
                  <c:v>91.213552239513504</c:v>
                </c:pt>
                <c:pt idx="169">
                  <c:v>91.416420604282607</c:v>
                </c:pt>
                <c:pt idx="170">
                  <c:v>91.61824899218368</c:v>
                </c:pt>
                <c:pt idx="171">
                  <c:v>91.819050267604595</c:v>
                </c:pt>
                <c:pt idx="172">
                  <c:v>92.018837043965348</c:v>
                </c:pt>
                <c:pt idx="173">
                  <c:v>92.217621690379502</c:v>
                </c:pt>
                <c:pt idx="174">
                  <c:v>92.415416338093308</c:v>
                </c:pt>
                <c:pt idx="175">
                  <c:v>92.612232886710615</c:v>
                </c:pt>
                <c:pt idx="176">
                  <c:v>92.808083010212314</c:v>
                </c:pt>
                <c:pt idx="177">
                  <c:v>93.002978162778561</c:v>
                </c:pt>
                <c:pt idx="178">
                  <c:v>93.196929584420786</c:v>
                </c:pt>
                <c:pt idx="179">
                  <c:v>93.389948306432942</c:v>
                </c:pt>
                <c:pt idx="180">
                  <c:v>93.582045156666396</c:v>
                </c:pt>
                <c:pt idx="181">
                  <c:v>93.773230764637248</c:v>
                </c:pt>
                <c:pt idx="182">
                  <c:v>93.963515566471912</c:v>
                </c:pt>
                <c:pt idx="183">
                  <c:v>94.152909809696794</c:v>
                </c:pt>
                <c:pt idx="184">
                  <c:v>94.341423557878684</c:v>
                </c:pt>
                <c:pt idx="185">
                  <c:v>94.529066695120292</c:v>
                </c:pt>
                <c:pt idx="186">
                  <c:v>94.715848930418346</c:v>
                </c:pt>
                <c:pt idx="187">
                  <c:v>94.901779801886875</c:v>
                </c:pt>
                <c:pt idx="188">
                  <c:v>95.086868680852689</c:v>
                </c:pt>
                <c:pt idx="189">
                  <c:v>95.271124775826905</c:v>
                </c:pt>
                <c:pt idx="190">
                  <c:v>95.454557136356655</c:v>
                </c:pt>
                <c:pt idx="191">
                  <c:v>95.637174656762525</c:v>
                </c:pt>
                <c:pt idx="192">
                  <c:v>95.818986079764201</c:v>
                </c:pt>
                <c:pt idx="193">
                  <c:v>95.999999999999915</c:v>
                </c:pt>
                <c:pt idx="194">
                  <c:v>96.180224867442561</c:v>
                </c:pt>
                <c:pt idx="195">
                  <c:v>96.35966899071579</c:v>
                </c:pt>
                <c:pt idx="196">
                  <c:v>96.538340540315218</c:v>
                </c:pt>
                <c:pt idx="197">
                  <c:v>96.716247551735663</c:v>
                </c:pt>
                <c:pt idx="198">
                  <c:v>96.893397928510268</c:v>
                </c:pt>
                <c:pt idx="199">
                  <c:v>97.069799445162104</c:v>
                </c:pt>
                <c:pt idx="200">
                  <c:v>97.245459750073181</c:v>
                </c:pt>
                <c:pt idx="201">
                  <c:v>97.420386368272645</c:v>
                </c:pt>
                <c:pt idx="202">
                  <c:v>97.59458670414692</c:v>
                </c:pt>
                <c:pt idx="203">
                  <c:v>97.768068044075065</c:v>
                </c:pt>
                <c:pt idx="204">
                  <c:v>97.940837558991134</c:v>
                </c:pt>
                <c:pt idx="205">
                  <c:v>98.112902306876393</c:v>
                </c:pt>
                <c:pt idx="206">
                  <c:v>98.284269235183629</c:v>
                </c:pt>
                <c:pt idx="207">
                  <c:v>98.454945183195491</c:v>
                </c:pt>
                <c:pt idx="208">
                  <c:v>98.624936884319652</c:v>
                </c:pt>
                <c:pt idx="209">
                  <c:v>98.794250968322075</c:v>
                </c:pt>
                <c:pt idx="210">
                  <c:v>98.962893963501116</c:v>
                </c:pt>
                <c:pt idx="211">
                  <c:v>99.13087229880378</c:v>
                </c:pt>
                <c:pt idx="212">
                  <c:v>99.298192305886303</c:v>
                </c:pt>
                <c:pt idx="213">
                  <c:v>99.464860221120759</c:v>
                </c:pt>
                <c:pt idx="214">
                  <c:v>101.09698196123063</c:v>
                </c:pt>
                <c:pt idx="215">
                  <c:v>102.67011626783714</c:v>
                </c:pt>
                <c:pt idx="216">
                  <c:v>104.18919161758515</c:v>
                </c:pt>
                <c:pt idx="217">
                  <c:v>105.65851284907826</c:v>
                </c:pt>
                <c:pt idx="218">
                  <c:v>107.08186449398784</c:v>
                </c:pt>
                <c:pt idx="219">
                  <c:v>108.46259328689277</c:v>
                </c:pt>
                <c:pt idx="220">
                  <c:v>109.80367473386664</c:v>
                </c:pt>
                <c:pt idx="221">
                  <c:v>111.10776732826086</c:v>
                </c:pt>
                <c:pt idx="222">
                  <c:v>112.37725708855274</c:v>
                </c:pt>
                <c:pt idx="223">
                  <c:v>113.61429443710865</c:v>
                </c:pt>
                <c:pt idx="224">
                  <c:v>114.82082496108765</c:v>
                </c:pt>
                <c:pt idx="225">
                  <c:v>115.99861524454596</c:v>
                </c:pt>
                <c:pt idx="226">
                  <c:v>117.14927469807127</c:v>
                </c:pt>
                <c:pt idx="227">
                  <c:v>118.2742741141445</c:v>
                </c:pt>
                <c:pt idx="228">
                  <c:v>119.37496152549494</c:v>
                </c:pt>
                <c:pt idx="229">
                  <c:v>120.45257582765912</c:v>
                </c:pt>
                <c:pt idx="230">
                  <c:v>121.50825853693991</c:v>
                </c:pt>
                <c:pt idx="231">
                  <c:v>122.54306398456161</c:v>
                </c:pt>
                <c:pt idx="232">
                  <c:v>123.55796819234563</c:v>
                </c:pt>
                <c:pt idx="233">
                  <c:v>124.55387663120126</c:v>
                </c:pt>
                <c:pt idx="234">
                  <c:v>125.5316310285403</c:v>
                </c:pt>
                <c:pt idx="235">
                  <c:v>126.49201536242987</c:v>
                </c:pt>
                <c:pt idx="236">
                  <c:v>127.43576115740333</c:v>
                </c:pt>
                <c:pt idx="237">
                  <c:v>128.36355217822293</c:v>
                </c:pt>
                <c:pt idx="238">
                  <c:v>129.27602860264582</c:v>
                </c:pt>
                <c:pt idx="239">
                  <c:v>130.17379074171618</c:v>
                </c:pt>
                <c:pt idx="240">
                  <c:v>131.05740236574948</c:v>
                </c:pt>
                <c:pt idx="241">
                  <c:v>131.9273936855792</c:v>
                </c:pt>
                <c:pt idx="242">
                  <c:v>132.78426403146904</c:v>
                </c:pt>
                <c:pt idx="243">
                  <c:v>133.62848426609307</c:v>
                </c:pt>
                <c:pt idx="244">
                  <c:v>134.46049896293769</c:v>
                </c:pt>
                <c:pt idx="245">
                  <c:v>135.28072837722621</c:v>
                </c:pt>
                <c:pt idx="246">
                  <c:v>136.08957023285416</c:v>
                </c:pt>
                <c:pt idx="247">
                  <c:v>136.88740134576381</c:v>
                </c:pt>
                <c:pt idx="248">
                  <c:v>137.67457910156693</c:v>
                </c:pt>
                <c:pt idx="249">
                  <c:v>138.45144280299144</c:v>
                </c:pt>
                <c:pt idx="250">
                  <c:v>139.21831490080319</c:v>
                </c:pt>
                <c:pt idx="251">
                  <c:v>139.97550212020542</c:v>
                </c:pt>
                <c:pt idx="252">
                  <c:v>140.72329649328955</c:v>
                </c:pt>
                <c:pt idx="253">
                  <c:v>141.46197630687394</c:v>
                </c:pt>
                <c:pt idx="254">
                  <c:v>142.19180697399781</c:v>
                </c:pt>
                <c:pt idx="255">
                  <c:v>142.9130418364023</c:v>
                </c:pt>
                <c:pt idx="256">
                  <c:v>143.62592290451707</c:v>
                </c:pt>
                <c:pt idx="257">
                  <c:v>144.3306815407594</c:v>
                </c:pt>
                <c:pt idx="258">
                  <c:v>145.02753909132738</c:v>
                </c:pt>
                <c:pt idx="259">
                  <c:v>145.71670747112296</c:v>
                </c:pt>
                <c:pt idx="260">
                  <c:v>146.39838970595471</c:v>
                </c:pt>
                <c:pt idx="261">
                  <c:v>147.07278043574846</c:v>
                </c:pt>
                <c:pt idx="262">
                  <c:v>147.74006638211378</c:v>
                </c:pt>
                <c:pt idx="263">
                  <c:v>148.40042678328479</c:v>
                </c:pt>
                <c:pt idx="264">
                  <c:v>149.05403379915376</c:v>
                </c:pt>
                <c:pt idx="265">
                  <c:v>149.70105288885813</c:v>
                </c:pt>
                <c:pt idx="266">
                  <c:v>150.34164316314258</c:v>
                </c:pt>
                <c:pt idx="267">
                  <c:v>150.97595771351249</c:v>
                </c:pt>
                <c:pt idx="268">
                  <c:v>151.604143920007</c:v>
                </c:pt>
                <c:pt idx="269">
                  <c:v>152.22634373925257</c:v>
                </c:pt>
                <c:pt idx="270">
                  <c:v>152.84269397430941</c:v>
                </c:pt>
                <c:pt idx="271">
                  <c:v>153.45332652768798</c:v>
                </c:pt>
                <c:pt idx="272">
                  <c:v>154.05836863879074</c:v>
                </c:pt>
                <c:pt idx="273">
                  <c:v>154.65794310692951</c:v>
                </c:pt>
                <c:pt idx="274">
                  <c:v>155.25216850096422</c:v>
                </c:pt>
                <c:pt idx="275">
                  <c:v>155.84115935652727</c:v>
                </c:pt>
                <c:pt idx="276">
                  <c:v>156.42502636171218</c:v>
                </c:pt>
                <c:pt idx="277">
                  <c:v>157.00387653203524</c:v>
                </c:pt>
                <c:pt idx="278">
                  <c:v>157.577813375413</c:v>
                </c:pt>
                <c:pt idx="279">
                  <c:v>158.14693704783792</c:v>
                </c:pt>
                <c:pt idx="280">
                  <c:v>158.71134450038025</c:v>
                </c:pt>
                <c:pt idx="281">
                  <c:v>159.27112961809709</c:v>
                </c:pt>
                <c:pt idx="282">
                  <c:v>159.8263833513806</c:v>
                </c:pt>
                <c:pt idx="283">
                  <c:v>160.37719384023987</c:v>
                </c:pt>
                <c:pt idx="284">
                  <c:v>160.92364653197333</c:v>
                </c:pt>
                <c:pt idx="285">
                  <c:v>161.46582429264996</c:v>
                </c:pt>
                <c:pt idx="286">
                  <c:v>162.00380751279451</c:v>
                </c:pt>
                <c:pt idx="287">
                  <c:v>162.5376742076339</c:v>
                </c:pt>
                <c:pt idx="288">
                  <c:v>163.06750011224403</c:v>
                </c:pt>
                <c:pt idx="289">
                  <c:v>163.59335877190543</c:v>
                </c:pt>
                <c:pt idx="290">
                  <c:v>164.11532162795939</c:v>
                </c:pt>
                <c:pt idx="291">
                  <c:v>164.6334580994328</c:v>
                </c:pt>
                <c:pt idx="292">
                  <c:v>165.14783566068081</c:v>
                </c:pt>
                <c:pt idx="293">
                  <c:v>165.6585199152828</c:v>
                </c:pt>
                <c:pt idx="294">
                  <c:v>166.16557466640688</c:v>
                </c:pt>
                <c:pt idx="295">
                  <c:v>166.66906198384575</c:v>
                </c:pt>
                <c:pt idx="296">
                  <c:v>167.16904226791405</c:v>
                </c:pt>
                <c:pt idx="297">
                  <c:v>167.66557431038254</c:v>
                </c:pt>
                <c:pt idx="298">
                  <c:v>168.15871535261485</c:v>
                </c:pt>
                <c:pt idx="299">
                  <c:v>168.64852114106031</c:v>
                </c:pt>
                <c:pt idx="300">
                  <c:v>169.13504598024832</c:v>
                </c:pt>
                <c:pt idx="301">
                  <c:v>169.61834278341885</c:v>
                </c:pt>
                <c:pt idx="302">
                  <c:v>170.0984631209146</c:v>
                </c:pt>
                <c:pt idx="303">
                  <c:v>170.57545726645648</c:v>
                </c:pt>
                <c:pt idx="304">
                  <c:v>171.04937424141096</c:v>
                </c:pt>
                <c:pt idx="305">
                  <c:v>171.52026185715516</c:v>
                </c:pt>
                <c:pt idx="306">
                  <c:v>171.98816675563836</c:v>
                </c:pt>
                <c:pt idx="307">
                  <c:v>172.45313444823128</c:v>
                </c:pt>
                <c:pt idx="308">
                  <c:v>172.91520935295034</c:v>
                </c:pt>
                <c:pt idx="309">
                  <c:v>173.37443483013928</c:v>
                </c:pt>
                <c:pt idx="310">
                  <c:v>173.83085321668349</c:v>
                </c:pt>
                <c:pt idx="311">
                  <c:v>174.28450585883161</c:v>
                </c:pt>
                <c:pt idx="312">
                  <c:v>174.73543314369053</c:v>
                </c:pt>
                <c:pt idx="313">
                  <c:v>175.18367452945995</c:v>
                </c:pt>
                <c:pt idx="314">
                  <c:v>175.6292685744657</c:v>
                </c:pt>
                <c:pt idx="315">
                  <c:v>176.07225296505061</c:v>
                </c:pt>
                <c:pt idx="316">
                  <c:v>176.51266454237617</c:v>
                </c:pt>
                <c:pt idx="317">
                  <c:v>176.95053932818595</c:v>
                </c:pt>
                <c:pt idx="318">
                  <c:v>177.38591254957981</c:v>
                </c:pt>
                <c:pt idx="319">
                  <c:v>177.81881866284465</c:v>
                </c:pt>
                <c:pt idx="320">
                  <c:v>178.24929137638338</c:v>
                </c:pt>
                <c:pt idx="321">
                  <c:v>178.67736367278619</c:v>
                </c:pt>
                <c:pt idx="322">
                  <c:v>179.1030678300792</c:v>
                </c:pt>
                <c:pt idx="323">
                  <c:v>179.52643544218975</c:v>
                </c:pt>
                <c:pt idx="324">
                  <c:v>179.94749743866302</c:v>
                </c:pt>
                <c:pt idx="325">
                  <c:v>180.36628410366097</c:v>
                </c:pt>
                <c:pt idx="326">
                  <c:v>180.78282509427774</c:v>
                </c:pt>
                <c:pt idx="327">
                  <c:v>181.19714945819911</c:v>
                </c:pt>
                <c:pt idx="328">
                  <c:v>181.60928565073459</c:v>
                </c:pt>
                <c:pt idx="329">
                  <c:v>182.01926155125042</c:v>
                </c:pt>
                <c:pt idx="330">
                  <c:v>182.42710447902698</c:v>
                </c:pt>
                <c:pt idx="331">
                  <c:v>182.83284120856521</c:v>
                </c:pt>
                <c:pt idx="332">
                  <c:v>183.23649798436728</c:v>
                </c:pt>
                <c:pt idx="333">
                  <c:v>183.63810053520919</c:v>
                </c:pt>
                <c:pt idx="334">
                  <c:v>184.0376740879307</c:v>
                </c:pt>
                <c:pt idx="335">
                  <c:v>184.435243380759</c:v>
                </c:pt>
                <c:pt idx="336">
                  <c:v>184.83083267618653</c:v>
                </c:pt>
                <c:pt idx="337">
                  <c:v>185.22446577342123</c:v>
                </c:pt>
                <c:pt idx="338">
                  <c:v>185.61616602042474</c:v>
                </c:pt>
                <c:pt idx="339">
                  <c:v>186.00595632555707</c:v>
                </c:pt>
                <c:pt idx="340">
                  <c:v>186.39385916884169</c:v>
                </c:pt>
                <c:pt idx="341">
                  <c:v>186.779896612866</c:v>
                </c:pt>
                <c:pt idx="342">
                  <c:v>187.16409031333279</c:v>
                </c:pt>
                <c:pt idx="343">
                  <c:v>187.54646152927452</c:v>
                </c:pt>
                <c:pt idx="344">
                  <c:v>187.92703113294374</c:v>
                </c:pt>
                <c:pt idx="345">
                  <c:v>188.30581961939362</c:v>
                </c:pt>
                <c:pt idx="346">
                  <c:v>188.68284711575728</c:v>
                </c:pt>
                <c:pt idx="347">
                  <c:v>189.05813339024064</c:v>
                </c:pt>
                <c:pt idx="348">
                  <c:v>189.43169786083669</c:v>
                </c:pt>
                <c:pt idx="349">
                  <c:v>189.80355960377366</c:v>
                </c:pt>
                <c:pt idx="350">
                  <c:v>190.17373736170529</c:v>
                </c:pt>
                <c:pt idx="351">
                  <c:v>190.54224955165373</c:v>
                </c:pt>
                <c:pt idx="352">
                  <c:v>190.90911427271331</c:v>
                </c:pt>
                <c:pt idx="353">
                  <c:v>191.27434931352505</c:v>
                </c:pt>
                <c:pt idx="354">
                  <c:v>191.6379721595284</c:v>
                </c:pt>
                <c:pt idx="355">
                  <c:v>191.99999999999997</c:v>
                </c:pt>
              </c:numCache>
            </c:numRef>
          </c:yVal>
          <c:smooth val="1"/>
          <c:extLst>
            <c:ext xmlns:c16="http://schemas.microsoft.com/office/drawing/2014/chart" uri="{C3380CC4-5D6E-409C-BE32-E72D297353CC}">
              <c16:uniqueId val="{00000003-183A-434E-9B11-9C7C7FF832BB}"/>
            </c:ext>
          </c:extLst>
        </c:ser>
        <c:dLbls>
          <c:showLegendKey val="0"/>
          <c:showVal val="0"/>
          <c:showCatName val="0"/>
          <c:showSerName val="0"/>
          <c:showPercent val="0"/>
          <c:showBubbleSize val="0"/>
        </c:dLbls>
        <c:axId val="927865200"/>
        <c:axId val="927865592"/>
      </c:scatterChart>
      <c:valAx>
        <c:axId val="927865200"/>
        <c:scaling>
          <c:orientation val="minMax"/>
          <c:max val="1600000"/>
        </c:scaling>
        <c:delete val="0"/>
        <c:axPos val="b"/>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Droge in Gramm</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rgbClr val="636363"/>
                </a:solidFill>
                <a:latin typeface="+mn-lt"/>
                <a:ea typeface="+mn-ea"/>
                <a:cs typeface="+mn-cs"/>
              </a:defRPr>
            </a:pPr>
            <a:endParaRPr lang="de-DE"/>
          </a:p>
        </c:txPr>
        <c:crossAx val="927865592"/>
        <c:crosses val="autoZero"/>
        <c:crossBetween val="midCat"/>
      </c:valAx>
      <c:valAx>
        <c:axId val="927865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Strafmass in</a:t>
                </a:r>
                <a:r>
                  <a:rPr lang="de-CH" sz="2000" b="0" baseline="0">
                    <a:solidFill>
                      <a:srgbClr val="636363"/>
                    </a:solidFill>
                  </a:rPr>
                  <a:t> Monaten</a:t>
                </a:r>
                <a:endParaRPr lang="de-CH" sz="2000" b="0">
                  <a:solidFill>
                    <a:srgbClr val="636363"/>
                  </a:solidFill>
                </a:endParaRPr>
              </a:p>
            </c:rich>
          </c:tx>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rgbClr val="636363"/>
                </a:solidFill>
                <a:latin typeface="+mn-lt"/>
                <a:ea typeface="+mn-ea"/>
                <a:cs typeface="+mn-cs"/>
              </a:defRPr>
            </a:pPr>
            <a:endParaRPr lang="de-DE"/>
          </a:p>
        </c:txPr>
        <c:crossAx val="927865200"/>
        <c:crosses val="autoZero"/>
        <c:crossBetween val="midCat"/>
      </c:valAx>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de-CH" sz="2000"/>
              <a:t>Strafmass Berner Modell bis 120'000g</a:t>
            </a:r>
          </a:p>
        </c:rich>
      </c:tx>
      <c:overlay val="0"/>
      <c:spPr>
        <a:noFill/>
        <a:ln>
          <a:noFill/>
        </a:ln>
        <a:effectLst/>
      </c:spPr>
    </c:title>
    <c:autoTitleDeleted val="0"/>
    <c:plotArea>
      <c:layout/>
      <c:scatterChart>
        <c:scatterStyle val="smoothMarker"/>
        <c:varyColors val="0"/>
        <c:ser>
          <c:idx val="0"/>
          <c:order val="0"/>
          <c:tx>
            <c:strRef>
              <c:f>Plots!$AM$2</c:f>
              <c:strCache>
                <c:ptCount val="1"/>
                <c:pt idx="0">
                  <c:v>Heroin</c:v>
                </c:pt>
              </c:strCache>
            </c:strRef>
          </c:tx>
          <c:marker>
            <c:symbol val="none"/>
          </c:marker>
          <c:xVal>
            <c:numRef>
              <c:f>Plots!$AM$3:$AM$358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Plots!$AN$3:$AN$358</c:f>
              <c:numCache>
                <c:formatCode>0.00</c:formatCode>
                <c:ptCount val="356"/>
                <c:pt idx="0">
                  <c:v>1</c:v>
                </c:pt>
                <c:pt idx="1">
                  <c:v>2</c:v>
                </c:pt>
                <c:pt idx="2">
                  <c:v>3</c:v>
                </c:pt>
                <c:pt idx="3">
                  <c:v>4</c:v>
                </c:pt>
                <c:pt idx="4">
                  <c:v>5</c:v>
                </c:pt>
                <c:pt idx="5">
                  <c:v>6</c:v>
                </c:pt>
                <c:pt idx="6">
                  <c:v>7</c:v>
                </c:pt>
                <c:pt idx="7">
                  <c:v>8</c:v>
                </c:pt>
                <c:pt idx="8">
                  <c:v>9</c:v>
                </c:pt>
                <c:pt idx="9">
                  <c:v>10</c:v>
                </c:pt>
                <c:pt idx="10">
                  <c:v>11</c:v>
                </c:pt>
                <c:pt idx="11">
                  <c:v>12</c:v>
                </c:pt>
                <c:pt idx="12">
                  <c:v>13.994725170678642</c:v>
                </c:pt>
                <c:pt idx="13">
                  <c:v>15.811501920303735</c:v>
                </c:pt>
                <c:pt idx="14">
                  <c:v>17.241832926968385</c:v>
                </c:pt>
                <c:pt idx="15">
                  <c:v>18.439801992525698</c:v>
                </c:pt>
                <c:pt idx="16">
                  <c:v>19.480144919565909</c:v>
                </c:pt>
                <c:pt idx="17">
                  <c:v>20.405402945833558</c:v>
                </c:pt>
                <c:pt idx="18">
                  <c:v>21.242346602443146</c:v>
                </c:pt>
                <c:pt idx="19">
                  <c:v>22.009031620631337</c:v>
                </c:pt>
                <c:pt idx="20">
                  <c:v>22.718272869526402</c:v>
                </c:pt>
                <c:pt idx="21">
                  <c:v>23.379528660820984</c:v>
                </c:pt>
                <c:pt idx="22">
                  <c:v>23.999999999999996</c:v>
                </c:pt>
                <c:pt idx="23">
                  <c:v>25.139939806511361</c:v>
                </c:pt>
                <c:pt idx="24">
                  <c:v>26.171074217552381</c:v>
                </c:pt>
                <c:pt idx="25">
                  <c:v>27.115648321723192</c:v>
                </c:pt>
                <c:pt idx="26">
                  <c:v>27.989450341357276</c:v>
                </c:pt>
                <c:pt idx="27">
                  <c:v>31.623003840607467</c:v>
                </c:pt>
                <c:pt idx="28">
                  <c:v>34.483665853936749</c:v>
                </c:pt>
                <c:pt idx="29">
                  <c:v>36.879603985051396</c:v>
                </c:pt>
                <c:pt idx="30">
                  <c:v>38.960289839131825</c:v>
                </c:pt>
                <c:pt idx="31">
                  <c:v>40.810805891667101</c:v>
                </c:pt>
                <c:pt idx="32">
                  <c:v>42.484693204886291</c:v>
                </c:pt>
                <c:pt idx="33">
                  <c:v>44.018063241262666</c:v>
                </c:pt>
                <c:pt idx="34">
                  <c:v>45.436545739052775</c:v>
                </c:pt>
                <c:pt idx="35">
                  <c:v>55.978900682714553</c:v>
                </c:pt>
                <c:pt idx="36">
                  <c:v>63.246007681214934</c:v>
                </c:pt>
                <c:pt idx="37">
                  <c:v>68.967331707873498</c:v>
                </c:pt>
                <c:pt idx="38">
                  <c:v>73.759207970102807</c:v>
                </c:pt>
                <c:pt idx="39">
                  <c:v>77.920579678263593</c:v>
                </c:pt>
                <c:pt idx="40">
                  <c:v>81.621611783334203</c:v>
                </c:pt>
                <c:pt idx="41">
                  <c:v>84.969386409772554</c:v>
                </c:pt>
                <c:pt idx="42">
                  <c:v>88.036126482525347</c:v>
                </c:pt>
                <c:pt idx="43">
                  <c:v>90.873091478105593</c:v>
                </c:pt>
                <c:pt idx="44">
                  <c:v>93.518114643283894</c:v>
                </c:pt>
                <c:pt idx="45">
                  <c:v>95.999999999999915</c:v>
                </c:pt>
                <c:pt idx="46">
                  <c:v>98.34123765877186</c:v>
                </c:pt>
                <c:pt idx="47">
                  <c:v>100.55975922604546</c:v>
                </c:pt>
                <c:pt idx="48">
                  <c:v>102.67011626783714</c:v>
                </c:pt>
                <c:pt idx="49">
                  <c:v>104.68429687020951</c:v>
                </c:pt>
                <c:pt idx="50">
                  <c:v>106.61230687034167</c:v>
                </c:pt>
                <c:pt idx="51">
                  <c:v>108.46259328689277</c:v>
                </c:pt>
                <c:pt idx="52">
                  <c:v>110.24235908658</c:v>
                </c:pt>
                <c:pt idx="53">
                  <c:v>111.95780136542906</c:v>
                </c:pt>
                <c:pt idx="54">
                  <c:v>113.61429443710865</c:v>
                </c:pt>
                <c:pt idx="55">
                  <c:v>115.21653256205998</c:v>
                </c:pt>
                <c:pt idx="56">
                  <c:v>116.76864262608512</c:v>
                </c:pt>
                <c:pt idx="57">
                  <c:v>118.2742741141445</c:v>
                </c:pt>
                <c:pt idx="58">
                  <c:v>119.73667170083361</c:v>
                </c:pt>
                <c:pt idx="59">
                  <c:v>121.1587343706023</c:v>
                </c:pt>
                <c:pt idx="60">
                  <c:v>122.54306398456161</c:v>
                </c:pt>
                <c:pt idx="61">
                  <c:v>123.89200549535084</c:v>
                </c:pt>
                <c:pt idx="62">
                  <c:v>125.20768049071741</c:v>
                </c:pt>
                <c:pt idx="63">
                  <c:v>126.49201536242987</c:v>
                </c:pt>
                <c:pt idx="64">
                  <c:v>127.74676511065233</c:v>
                </c:pt>
                <c:pt idx="65">
                  <c:v>128.97353357785047</c:v>
                </c:pt>
                <c:pt idx="66">
                  <c:v>130.17379074171618</c:v>
                </c:pt>
                <c:pt idx="67">
                  <c:v>131.34888757004259</c:v>
                </c:pt>
                <c:pt idx="68">
                  <c:v>132.50006884232488</c:v>
                </c:pt>
                <c:pt idx="69">
                  <c:v>133.62848426609307</c:v>
                </c:pt>
                <c:pt idx="70">
                  <c:v>134.73519815549392</c:v>
                </c:pt>
                <c:pt idx="71">
                  <c:v>135.82119789162627</c:v>
                </c:pt>
                <c:pt idx="72">
                  <c:v>136.88740134576381</c:v>
                </c:pt>
                <c:pt idx="73">
                  <c:v>137.93466341574694</c:v>
                </c:pt>
                <c:pt idx="74">
                  <c:v>138.9637818008618</c:v>
                </c:pt>
                <c:pt idx="75">
                  <c:v>139.97550212020542</c:v>
                </c:pt>
                <c:pt idx="76">
                  <c:v>140.97052246292776</c:v>
                </c:pt>
                <c:pt idx="77">
                  <c:v>141.94949744506613</c:v>
                </c:pt>
                <c:pt idx="78">
                  <c:v>142.9130418364023</c:v>
                </c:pt>
                <c:pt idx="79">
                  <c:v>143.8617338113977</c:v>
                </c:pt>
                <c:pt idx="80">
                  <c:v>144.79611787044365</c:v>
                </c:pt>
                <c:pt idx="81">
                  <c:v>145.71670747112296</c:v>
                </c:pt>
                <c:pt idx="82">
                  <c:v>146.62398740367371</c:v>
                </c:pt>
                <c:pt idx="83">
                  <c:v>147.51841594020556</c:v>
                </c:pt>
                <c:pt idx="84">
                  <c:v>148.40042678328479</c:v>
                </c:pt>
                <c:pt idx="85">
                  <c:v>149.27043083616093</c:v>
                </c:pt>
                <c:pt idx="86">
                  <c:v>150.12881781405818</c:v>
                </c:pt>
                <c:pt idx="87">
                  <c:v>150.97595771351249</c:v>
                </c:pt>
                <c:pt idx="88">
                  <c:v>151.8122021546458</c:v>
                </c:pt>
                <c:pt idx="89">
                  <c:v>152.63788560946071</c:v>
                </c:pt>
                <c:pt idx="90">
                  <c:v>153.45332652768798</c:v>
                </c:pt>
                <c:pt idx="91">
                  <c:v>154.25882837036815</c:v>
                </c:pt>
                <c:pt idx="92">
                  <c:v>155.05468056018248</c:v>
                </c:pt>
                <c:pt idx="93">
                  <c:v>155.84115935652727</c:v>
                </c:pt>
                <c:pt idx="94">
                  <c:v>156.61852866244061</c:v>
                </c:pt>
                <c:pt idx="95">
                  <c:v>157.38704076971382</c:v>
                </c:pt>
                <c:pt idx="96">
                  <c:v>158.14693704783792</c:v>
                </c:pt>
                <c:pt idx="97">
                  <c:v>158.89844858183875</c:v>
                </c:pt>
                <c:pt idx="98">
                  <c:v>159.64179676352913</c:v>
                </c:pt>
                <c:pt idx="99">
                  <c:v>160.37719384023987</c:v>
                </c:pt>
                <c:pt idx="100">
                  <c:v>161.10484342468402</c:v>
                </c:pt>
                <c:pt idx="101">
                  <c:v>161.82494096924137</c:v>
                </c:pt>
                <c:pt idx="102">
                  <c:v>162.5376742076339</c:v>
                </c:pt>
                <c:pt idx="103">
                  <c:v>163.24322356666835</c:v>
                </c:pt>
                <c:pt idx="104">
                  <c:v>163.94176255047424</c:v>
                </c:pt>
                <c:pt idx="105">
                  <c:v>164.6334580994328</c:v>
                </c:pt>
                <c:pt idx="106">
                  <c:v>165.31847092579142</c:v>
                </c:pt>
                <c:pt idx="107">
                  <c:v>165.99695582777571</c:v>
                </c:pt>
                <c:pt idx="108">
                  <c:v>166.66906198384575</c:v>
                </c:pt>
                <c:pt idx="109">
                  <c:v>167.33493322860085</c:v>
                </c:pt>
                <c:pt idx="110">
                  <c:v>167.9947083117016</c:v>
                </c:pt>
                <c:pt idx="111">
                  <c:v>168.64852114106031</c:v>
                </c:pt>
                <c:pt idx="112">
                  <c:v>169.29650101144512</c:v>
                </c:pt>
                <c:pt idx="113">
                  <c:v>169.93877281954505</c:v>
                </c:pt>
                <c:pt idx="114">
                  <c:v>170.57545726645648</c:v>
                </c:pt>
                <c:pt idx="115">
                  <c:v>171.20667104847192</c:v>
                </c:pt>
                <c:pt idx="116">
                  <c:v>171.83252703698142</c:v>
                </c:pt>
                <c:pt idx="117">
                  <c:v>172.45313444823128</c:v>
                </c:pt>
                <c:pt idx="118">
                  <c:v>173.06859900362406</c:v>
                </c:pt>
                <c:pt idx="119">
                  <c:v>173.67902308119267</c:v>
                </c:pt>
                <c:pt idx="120">
                  <c:v>174.28450585883161</c:v>
                </c:pt>
                <c:pt idx="121">
                  <c:v>174.88514344982102</c:v>
                </c:pt>
                <c:pt idx="122">
                  <c:v>175.48102903114332</c:v>
                </c:pt>
                <c:pt idx="123">
                  <c:v>176.07225296505061</c:v>
                </c:pt>
                <c:pt idx="124">
                  <c:v>176.65890291430887</c:v>
                </c:pt>
                <c:pt idx="125">
                  <c:v>177.24106395151404</c:v>
                </c:pt>
                <c:pt idx="126">
                  <c:v>177.81881866284465</c:v>
                </c:pt>
                <c:pt idx="127">
                  <c:v>178.39224724659212</c:v>
                </c:pt>
                <c:pt idx="128">
                  <c:v>178.96142760678362</c:v>
                </c:pt>
                <c:pt idx="129">
                  <c:v>179.52643544218975</c:v>
                </c:pt>
                <c:pt idx="130">
                  <c:v>180.08734433099249</c:v>
                </c:pt>
                <c:pt idx="131">
                  <c:v>180.64422581136446</c:v>
                </c:pt>
                <c:pt idx="132">
                  <c:v>181.19714945819911</c:v>
                </c:pt>
                <c:pt idx="133">
                  <c:v>181.74618295621113</c:v>
                </c:pt>
                <c:pt idx="134">
                  <c:v>182.29139216961383</c:v>
                </c:pt>
                <c:pt idx="135">
                  <c:v>182.83284120856521</c:v>
                </c:pt>
                <c:pt idx="136">
                  <c:v>183.37059249256447</c:v>
                </c:pt>
                <c:pt idx="137">
                  <c:v>183.90470681096417</c:v>
                </c:pt>
                <c:pt idx="138">
                  <c:v>184.435243380759</c:v>
                </c:pt>
                <c:pt idx="139">
                  <c:v>184.9622599017957</c:v>
                </c:pt>
                <c:pt idx="140">
                  <c:v>185.48581260954393</c:v>
                </c:pt>
                <c:pt idx="141">
                  <c:v>186.00595632555707</c:v>
                </c:pt>
                <c:pt idx="142">
                  <c:v>186.52274450574413</c:v>
                </c:pt>
                <c:pt idx="143">
                  <c:v>187.0362292865677</c:v>
                </c:pt>
                <c:pt idx="144">
                  <c:v>187.54646152927452</c:v>
                </c:pt>
                <c:pt idx="145">
                  <c:v>188.05349086225834</c:v>
                </c:pt>
                <c:pt idx="146">
                  <c:v>188.55736572165304</c:v>
                </c:pt>
                <c:pt idx="147">
                  <c:v>189.05813339024064</c:v>
                </c:pt>
                <c:pt idx="148">
                  <c:v>189.55584003476164</c:v>
                </c:pt>
                <c:pt idx="149">
                  <c:v>190.0505307417053</c:v>
                </c:pt>
                <c:pt idx="150">
                  <c:v>190.54224955165373</c:v>
                </c:pt>
                <c:pt idx="151">
                  <c:v>191.03103949225155</c:v>
                </c:pt>
                <c:pt idx="152">
                  <c:v>191.51694260986599</c:v>
                </c:pt>
                <c:pt idx="153">
                  <c:v>191.99999999999997</c:v>
                </c:pt>
                <c:pt idx="154">
                  <c:v>192.48025183651893</c:v>
                </c:pt>
                <c:pt idx="155">
                  <c:v>192.9577373997449</c:v>
                </c:pt>
                <c:pt idx="156">
                  <c:v>193.43249510347133</c:v>
                </c:pt>
                <c:pt idx="157">
                  <c:v>193.90456252094981</c:v>
                </c:pt>
                <c:pt idx="158">
                  <c:v>194.37397640989371</c:v>
                </c:pt>
                <c:pt idx="159">
                  <c:v>194.84077273654529</c:v>
                </c:pt>
                <c:pt idx="160">
                  <c:v>195.3049866988467</c:v>
                </c:pt>
                <c:pt idx="161">
                  <c:v>195.76665274875737</c:v>
                </c:pt>
                <c:pt idx="162">
                  <c:v>196.22580461375279</c:v>
                </c:pt>
                <c:pt idx="163">
                  <c:v>196.6824753175438</c:v>
                </c:pt>
                <c:pt idx="164">
                  <c:v>197.13669720004725</c:v>
                </c:pt>
                <c:pt idx="165">
                  <c:v>197.58850193664409</c:v>
                </c:pt>
                <c:pt idx="166">
                  <c:v>198.03792055675191</c:v>
                </c:pt>
                <c:pt idx="167">
                  <c:v>198.48498346174401</c:v>
                </c:pt>
                <c:pt idx="168">
                  <c:v>198.92972044224155</c:v>
                </c:pt>
                <c:pt idx="169">
                  <c:v>199.37216069480542</c:v>
                </c:pt>
                <c:pt idx="170">
                  <c:v>199.81233283805273</c:v>
                </c:pt>
                <c:pt idx="171">
                  <c:v>200.2502649282211</c:v>
                </c:pt>
                <c:pt idx="172">
                  <c:v>200.68598447420632</c:v>
                </c:pt>
                <c:pt idx="173">
                  <c:v>201.11951845209083</c:v>
                </c:pt>
                <c:pt idx="174">
                  <c:v>201.55089331918683</c:v>
                </c:pt>
                <c:pt idx="175">
                  <c:v>201.98013502761245</c:v>
                </c:pt>
                <c:pt idx="176">
                  <c:v>202.40726903741907</c:v>
                </c:pt>
                <c:pt idx="177">
                  <c:v>202.8323203292901</c:v>
                </c:pt>
                <c:pt idx="178">
                  <c:v>203.25531341682333</c:v>
                </c:pt>
                <c:pt idx="179">
                  <c:v>203.67627235841977</c:v>
                </c:pt>
                <c:pt idx="180">
                  <c:v>204.0952207687879</c:v>
                </c:pt>
                <c:pt idx="181">
                  <c:v>204.51218183008223</c:v>
                </c:pt>
                <c:pt idx="182">
                  <c:v>204.92717830268958</c:v>
                </c:pt>
                <c:pt idx="183">
                  <c:v>205.34023253567423</c:v>
                </c:pt>
                <c:pt idx="184">
                  <c:v>205.75136647689888</c:v>
                </c:pt>
                <c:pt idx="185">
                  <c:v>206.16060168282937</c:v>
                </c:pt>
                <c:pt idx="186">
                  <c:v>206.56795932803814</c:v>
                </c:pt>
                <c:pt idx="187">
                  <c:v>206.97346021441624</c:v>
                </c:pt>
                <c:pt idx="188">
                  <c:v>207.3771247801044</c:v>
                </c:pt>
                <c:pt idx="189">
                  <c:v>207.77897310815487</c:v>
                </c:pt>
                <c:pt idx="190">
                  <c:v>208.17902493493207</c:v>
                </c:pt>
                <c:pt idx="191">
                  <c:v>208.57729965826266</c:v>
                </c:pt>
                <c:pt idx="192">
                  <c:v>208.97381634534398</c:v>
                </c:pt>
                <c:pt idx="193">
                  <c:v>209.36859374041893</c:v>
                </c:pt>
                <c:pt idx="194">
                  <c:v>209.76165027222638</c:v>
                </c:pt>
                <c:pt idx="195">
                  <c:v>210.15300406123364</c:v>
                </c:pt>
                <c:pt idx="196">
                  <c:v>210.54267292666131</c:v>
                </c:pt>
                <c:pt idx="197">
                  <c:v>210.9306743933036</c:v>
                </c:pt>
                <c:pt idx="198">
                  <c:v>211.31702569815658</c:v>
                </c:pt>
                <c:pt idx="199">
                  <c:v>211.70174379685523</c:v>
                </c:pt>
                <c:pt idx="200">
                  <c:v>212.08484536993066</c:v>
                </c:pt>
                <c:pt idx="201">
                  <c:v>212.46634682889103</c:v>
                </c:pt>
                <c:pt idx="202">
                  <c:v>212.84626432213167</c:v>
                </c:pt>
                <c:pt idx="203">
                  <c:v>213.22461374068325</c:v>
                </c:pt>
                <c:pt idx="204">
                  <c:v>213.60141072379992</c:v>
                </c:pt>
                <c:pt idx="205">
                  <c:v>213.97667066439405</c:v>
                </c:pt>
                <c:pt idx="206">
                  <c:v>214.35040871432426</c:v>
                </c:pt>
                <c:pt idx="207">
                  <c:v>214.72263978953842</c:v>
                </c:pt>
                <c:pt idx="208">
                  <c:v>215.09337857507907</c:v>
                </c:pt>
                <c:pt idx="209">
                  <c:v>215.46263952995446</c:v>
                </c:pt>
                <c:pt idx="210">
                  <c:v>215.83043689187954</c:v>
                </c:pt>
                <c:pt idx="211">
                  <c:v>216.19678468189176</c:v>
                </c:pt>
                <c:pt idx="212">
                  <c:v>216.56169670884486</c:v>
                </c:pt>
                <c:pt idx="213">
                  <c:v>216.92518657378545</c:v>
                </c:pt>
                <c:pt idx="214">
                  <c:v>220.4847181731601</c:v>
                </c:pt>
                <c:pt idx="215">
                  <c:v>223.91560273085824</c:v>
                </c:pt>
                <c:pt idx="216">
                  <c:v>227.22858887421731</c:v>
                </c:pt>
                <c:pt idx="217">
                  <c:v>230.43306512411988</c:v>
                </c:pt>
                <c:pt idx="218">
                  <c:v>233.53728525217025</c:v>
                </c:pt>
                <c:pt idx="219">
                  <c:v>236.54854822828912</c:v>
                </c:pt>
                <c:pt idx="220">
                  <c:v>239.47334340166714</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0-308E-46CA-8CD1-2717CDD33711}"/>
            </c:ext>
          </c:extLst>
        </c:ser>
        <c:ser>
          <c:idx val="1"/>
          <c:order val="1"/>
          <c:tx>
            <c:strRef>
              <c:f>Plots!$AP$2</c:f>
              <c:strCache>
                <c:ptCount val="1"/>
                <c:pt idx="0">
                  <c:v>Kokain</c:v>
                </c:pt>
              </c:strCache>
            </c:strRef>
          </c:tx>
          <c:marker>
            <c:symbol val="none"/>
          </c:marker>
          <c:xVal>
            <c:numRef>
              <c:f>Plots!$AP$3:$AP$358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Plots!$AQ$3:$AQ$358</c:f>
              <c:numCache>
                <c:formatCode>0.00</c:formatCode>
                <c:ptCount val="356"/>
                <c:pt idx="0">
                  <c:v>0.66666666666666663</c:v>
                </c:pt>
                <c:pt idx="1">
                  <c:v>1.3333333333333333</c:v>
                </c:pt>
                <c:pt idx="2">
                  <c:v>2</c:v>
                </c:pt>
                <c:pt idx="3">
                  <c:v>2.6666666666666665</c:v>
                </c:pt>
                <c:pt idx="4">
                  <c:v>3.3333333333333335</c:v>
                </c:pt>
                <c:pt idx="5">
                  <c:v>4</c:v>
                </c:pt>
                <c:pt idx="6">
                  <c:v>4.666666666666667</c:v>
                </c:pt>
                <c:pt idx="7">
                  <c:v>5.333333333333333</c:v>
                </c:pt>
                <c:pt idx="8">
                  <c:v>6</c:v>
                </c:pt>
                <c:pt idx="9">
                  <c:v>6.666666666666667</c:v>
                </c:pt>
                <c:pt idx="10">
                  <c:v>7.333333333333333</c:v>
                </c:pt>
                <c:pt idx="11">
                  <c:v>8</c:v>
                </c:pt>
                <c:pt idx="12">
                  <c:v>12.386700111728794</c:v>
                </c:pt>
                <c:pt idx="13">
                  <c:v>13.994725170678642</c:v>
                </c:pt>
                <c:pt idx="14">
                  <c:v>15.260707962336634</c:v>
                </c:pt>
                <c:pt idx="15">
                  <c:v>16.321027716902197</c:v>
                </c:pt>
                <c:pt idx="16">
                  <c:v>17.241832926968385</c:v>
                </c:pt>
                <c:pt idx="17">
                  <c:v>18.060776747412952</c:v>
                </c:pt>
                <c:pt idx="18">
                  <c:v>18.801553715763664</c:v>
                </c:pt>
                <c:pt idx="19">
                  <c:v>19.480144919565909</c:v>
                </c:pt>
                <c:pt idx="20">
                  <c:v>20.107892770973354</c:v>
                </c:pt>
                <c:pt idx="21">
                  <c:v>20.693168800621368</c:v>
                </c:pt>
                <c:pt idx="22">
                  <c:v>21.242346602443146</c:v>
                </c:pt>
                <c:pt idx="23">
                  <c:v>22.251304788936334</c:v>
                </c:pt>
                <c:pt idx="24">
                  <c:v>23.163959561979642</c:v>
                </c:pt>
                <c:pt idx="25">
                  <c:v>23.999999999999996</c:v>
                </c:pt>
                <c:pt idx="26">
                  <c:v>24.773400223457589</c:v>
                </c:pt>
                <c:pt idx="27">
                  <c:v>27.989450341357276</c:v>
                </c:pt>
                <c:pt idx="28">
                  <c:v>30.521415924673267</c:v>
                </c:pt>
                <c:pt idx="29">
                  <c:v>32.642055433804394</c:v>
                </c:pt>
                <c:pt idx="30">
                  <c:v>34.483665853936749</c:v>
                </c:pt>
                <c:pt idx="31">
                  <c:v>36.121553494825903</c:v>
                </c:pt>
                <c:pt idx="32">
                  <c:v>37.603107431527334</c:v>
                </c:pt>
                <c:pt idx="33">
                  <c:v>38.960289839131825</c:v>
                </c:pt>
                <c:pt idx="34">
                  <c:v>40.215785541946694</c:v>
                </c:pt>
                <c:pt idx="35">
                  <c:v>49.546800446915171</c:v>
                </c:pt>
                <c:pt idx="36">
                  <c:v>55.978900682714553</c:v>
                </c:pt>
                <c:pt idx="37">
                  <c:v>61.042831849346527</c:v>
                </c:pt>
                <c:pt idx="38">
                  <c:v>65.284110867608746</c:v>
                </c:pt>
                <c:pt idx="39">
                  <c:v>68.967331707873498</c:v>
                </c:pt>
                <c:pt idx="40">
                  <c:v>72.243106989651793</c:v>
                </c:pt>
                <c:pt idx="41">
                  <c:v>75.206214863054655</c:v>
                </c:pt>
                <c:pt idx="42">
                  <c:v>77.920579678263593</c:v>
                </c:pt>
                <c:pt idx="43">
                  <c:v>80.431571083893374</c:v>
                </c:pt>
                <c:pt idx="44">
                  <c:v>82.772675202485459</c:v>
                </c:pt>
                <c:pt idx="45">
                  <c:v>84.969386409772554</c:v>
                </c:pt>
                <c:pt idx="46">
                  <c:v>87.041610652536136</c:v>
                </c:pt>
                <c:pt idx="47">
                  <c:v>89.005219155745323</c:v>
                </c:pt>
                <c:pt idx="48">
                  <c:v>90.873091478105593</c:v>
                </c:pt>
                <c:pt idx="49">
                  <c:v>92.655838247918567</c:v>
                </c:pt>
                <c:pt idx="50">
                  <c:v>94.362315609409507</c:v>
                </c:pt>
                <c:pt idx="51">
                  <c:v>95.999999999999915</c:v>
                </c:pt>
                <c:pt idx="52">
                  <c:v>97.57526674950546</c:v>
                </c:pt>
                <c:pt idx="53">
                  <c:v>99.093600893830313</c:v>
                </c:pt>
                <c:pt idx="54">
                  <c:v>100.55975922604546</c:v>
                </c:pt>
                <c:pt idx="55">
                  <c:v>101.97789662562317</c:v>
                </c:pt>
                <c:pt idx="56">
                  <c:v>103.35166579000489</c:v>
                </c:pt>
                <c:pt idx="57">
                  <c:v>104.68429687020951</c:v>
                </c:pt>
                <c:pt idx="58">
                  <c:v>105.97866172050227</c:v>
                </c:pt>
                <c:pt idx="59">
                  <c:v>107.23732622556986</c:v>
                </c:pt>
                <c:pt idx="60">
                  <c:v>108.46259328689277</c:v>
                </c:pt>
                <c:pt idx="61">
                  <c:v>109.65653841683474</c:v>
                </c:pt>
                <c:pt idx="62">
                  <c:v>110.82103942799074</c:v>
                </c:pt>
                <c:pt idx="63">
                  <c:v>111.95780136542906</c:v>
                </c:pt>
                <c:pt idx="64">
                  <c:v>113.06837757589028</c:v>
                </c:pt>
                <c:pt idx="65">
                  <c:v>114.15418761677246</c:v>
                </c:pt>
                <c:pt idx="66">
                  <c:v>115.21653256205998</c:v>
                </c:pt>
                <c:pt idx="67">
                  <c:v>116.25660815034088</c:v>
                </c:pt>
                <c:pt idx="68">
                  <c:v>117.27551613317685</c:v>
                </c:pt>
                <c:pt idx="69">
                  <c:v>118.2742741141445</c:v>
                </c:pt>
                <c:pt idx="70">
                  <c:v>119.25382411532749</c:v>
                </c:pt>
                <c:pt idx="71">
                  <c:v>120.21504006553944</c:v>
                </c:pt>
                <c:pt idx="72">
                  <c:v>121.1587343706023</c:v>
                </c:pt>
                <c:pt idx="73">
                  <c:v>122.08566369869301</c:v>
                </c:pt>
                <c:pt idx="74">
                  <c:v>122.99653409167446</c:v>
                </c:pt>
                <c:pt idx="75">
                  <c:v>123.89200549535084</c:v>
                </c:pt>
                <c:pt idx="76">
                  <c:v>124.77269578687543</c:v>
                </c:pt>
                <c:pt idx="77">
                  <c:v>125.6391843654464</c:v>
                </c:pt>
                <c:pt idx="78">
                  <c:v>126.49201536242987</c:v>
                </c:pt>
                <c:pt idx="79">
                  <c:v>127.33170051875518</c:v>
                </c:pt>
                <c:pt idx="80">
                  <c:v>128.15872177050733</c:v>
                </c:pt>
                <c:pt idx="81">
                  <c:v>128.97353357785047</c:v>
                </c:pt>
                <c:pt idx="82">
                  <c:v>129.77656502754567</c:v>
                </c:pt>
                <c:pt idx="83">
                  <c:v>130.56822173521758</c:v>
                </c:pt>
                <c:pt idx="84">
                  <c:v>131.34888757004259</c:v>
                </c:pt>
                <c:pt idx="85">
                  <c:v>132.11892622157288</c:v>
                </c:pt>
                <c:pt idx="86">
                  <c:v>132.87868262588597</c:v>
                </c:pt>
                <c:pt idx="87">
                  <c:v>133.62848426609307</c:v>
                </c:pt>
                <c:pt idx="88">
                  <c:v>134.36864236038133</c:v>
                </c:pt>
                <c:pt idx="89">
                  <c:v>135.09945294917642</c:v>
                </c:pt>
                <c:pt idx="90">
                  <c:v>135.82119789162627</c:v>
                </c:pt>
                <c:pt idx="91">
                  <c:v>136.53414578042293</c:v>
                </c:pt>
                <c:pt idx="92">
                  <c:v>137.23855278293755</c:v>
                </c:pt>
                <c:pt idx="93">
                  <c:v>137.93466341574694</c:v>
                </c:pt>
                <c:pt idx="94">
                  <c:v>138.62271125884331</c:v>
                </c:pt>
                <c:pt idx="95">
                  <c:v>139.30291961512964</c:v>
                </c:pt>
                <c:pt idx="96">
                  <c:v>139.97550212020542</c:v>
                </c:pt>
                <c:pt idx="97">
                  <c:v>140.6406633069129</c:v>
                </c:pt>
                <c:pt idx="98">
                  <c:v>141.29859912865297</c:v>
                </c:pt>
                <c:pt idx="99">
                  <c:v>141.94949744506613</c:v>
                </c:pt>
                <c:pt idx="100">
                  <c:v>142.59353847331127</c:v>
                </c:pt>
                <c:pt idx="101">
                  <c:v>143.23089520785535</c:v>
                </c:pt>
                <c:pt idx="102">
                  <c:v>143.8617338113977</c:v>
                </c:pt>
                <c:pt idx="103">
                  <c:v>144.48621397930359</c:v>
                </c:pt>
                <c:pt idx="104">
                  <c:v>145.10448927969196</c:v>
                </c:pt>
                <c:pt idx="105">
                  <c:v>145.71670747112296</c:v>
                </c:pt>
                <c:pt idx="106">
                  <c:v>146.3230107996493</c:v>
                </c:pt>
                <c:pt idx="107">
                  <c:v>146.92353627683576</c:v>
                </c:pt>
                <c:pt idx="108">
                  <c:v>147.51841594020556</c:v>
                </c:pt>
                <c:pt idx="109">
                  <c:v>148.10777709744255</c:v>
                </c:pt>
                <c:pt idx="110">
                  <c:v>148.6917425555626</c:v>
                </c:pt>
                <c:pt idx="111">
                  <c:v>149.27043083616093</c:v>
                </c:pt>
                <c:pt idx="112">
                  <c:v>149.84395637774932</c:v>
                </c:pt>
                <c:pt idx="113">
                  <c:v>150.41242972610925</c:v>
                </c:pt>
                <c:pt idx="114">
                  <c:v>150.97595771351249</c:v>
                </c:pt>
                <c:pt idx="115">
                  <c:v>151.53464362758788</c:v>
                </c:pt>
                <c:pt idx="116">
                  <c:v>152.08858737055183</c:v>
                </c:pt>
                <c:pt idx="117">
                  <c:v>152.63788560946071</c:v>
                </c:pt>
                <c:pt idx="118">
                  <c:v>153.18263191809285</c:v>
                </c:pt>
                <c:pt idx="119">
                  <c:v>153.72291691101748</c:v>
                </c:pt>
                <c:pt idx="120">
                  <c:v>154.25882837036815</c:v>
                </c:pt>
                <c:pt idx="121">
                  <c:v>154.79045136579538</c:v>
                </c:pt>
                <c:pt idx="122">
                  <c:v>155.31786836803894</c:v>
                </c:pt>
                <c:pt idx="123">
                  <c:v>155.84115935652727</c:v>
                </c:pt>
                <c:pt idx="124">
                  <c:v>156.36040192137935</c:v>
                </c:pt>
                <c:pt idx="125">
                  <c:v>156.8756713601606</c:v>
                </c:pt>
                <c:pt idx="126">
                  <c:v>157.38704076971382</c:v>
                </c:pt>
                <c:pt idx="127">
                  <c:v>157.89458113336852</c:v>
                </c:pt>
                <c:pt idx="128">
                  <c:v>158.39836140380558</c:v>
                </c:pt>
                <c:pt idx="129">
                  <c:v>158.89844858183875</c:v>
                </c:pt>
                <c:pt idx="130">
                  <c:v>159.39490779135286</c:v>
                </c:pt>
                <c:pt idx="131">
                  <c:v>159.88780235062549</c:v>
                </c:pt>
                <c:pt idx="132">
                  <c:v>160.37719384023987</c:v>
                </c:pt>
                <c:pt idx="133">
                  <c:v>160.86314216778683</c:v>
                </c:pt>
                <c:pt idx="134">
                  <c:v>161.34570562953448</c:v>
                </c:pt>
                <c:pt idx="135">
                  <c:v>161.82494096924137</c:v>
                </c:pt>
                <c:pt idx="136">
                  <c:v>162.30090343426727</c:v>
                </c:pt>
                <c:pt idx="137">
                  <c:v>162.77364682913287</c:v>
                </c:pt>
                <c:pt idx="138">
                  <c:v>163.24322356666835</c:v>
                </c:pt>
                <c:pt idx="139">
                  <c:v>163.70968471687979</c:v>
                </c:pt>
                <c:pt idx="140">
                  <c:v>164.17308005365632</c:v>
                </c:pt>
                <c:pt idx="141">
                  <c:v>164.6334580994328</c:v>
                </c:pt>
                <c:pt idx="142">
                  <c:v>165.09086616791527</c:v>
                </c:pt>
                <c:pt idx="143">
                  <c:v>165.54535040497086</c:v>
                </c:pt>
                <c:pt idx="144">
                  <c:v>165.99695582777571</c:v>
                </c:pt>
                <c:pt idx="145">
                  <c:v>166.44572636231118</c:v>
                </c:pt>
                <c:pt idx="146">
                  <c:v>166.89170487929118</c:v>
                </c:pt>
                <c:pt idx="147">
                  <c:v>167.33493322860085</c:v>
                </c:pt>
                <c:pt idx="148">
                  <c:v>167.77545227231982</c:v>
                </c:pt>
                <c:pt idx="149">
                  <c:v>168.21330191639916</c:v>
                </c:pt>
                <c:pt idx="150">
                  <c:v>168.64852114106031</c:v>
                </c:pt>
                <c:pt idx="151">
                  <c:v>169.08114802997557</c:v>
                </c:pt>
                <c:pt idx="152">
                  <c:v>169.51121979829099</c:v>
                </c:pt>
                <c:pt idx="153">
                  <c:v>169.93877281954505</c:v>
                </c:pt>
                <c:pt idx="154">
                  <c:v>170.36384265153669</c:v>
                </c:pt>
                <c:pt idx="155">
                  <c:v>170.78646406119117</c:v>
                </c:pt>
                <c:pt idx="156">
                  <c:v>171.20667104847192</c:v>
                </c:pt>
                <c:pt idx="157">
                  <c:v>171.62449686938012</c:v>
                </c:pt>
                <c:pt idx="158">
                  <c:v>172.03997405808633</c:v>
                </c:pt>
                <c:pt idx="159">
                  <c:v>172.45313444823128</c:v>
                </c:pt>
                <c:pt idx="160">
                  <c:v>172.86400919343552</c:v>
                </c:pt>
                <c:pt idx="161">
                  <c:v>173.27262878705136</c:v>
                </c:pt>
                <c:pt idx="162">
                  <c:v>173.67902308119267</c:v>
                </c:pt>
                <c:pt idx="163">
                  <c:v>174.08322130507221</c:v>
                </c:pt>
                <c:pt idx="164">
                  <c:v>174.48525208267873</c:v>
                </c:pt>
                <c:pt idx="165">
                  <c:v>174.88514344982102</c:v>
                </c:pt>
                <c:pt idx="166">
                  <c:v>175.28292287056769</c:v>
                </c:pt>
                <c:pt idx="167">
                  <c:v>175.67861725310667</c:v>
                </c:pt>
                <c:pt idx="168">
                  <c:v>176.07225296505061</c:v>
                </c:pt>
                <c:pt idx="169">
                  <c:v>176.46385584821044</c:v>
                </c:pt>
                <c:pt idx="170">
                  <c:v>176.85345123286029</c:v>
                </c:pt>
                <c:pt idx="171">
                  <c:v>177.24106395151404</c:v>
                </c:pt>
                <c:pt idx="172">
                  <c:v>177.62671835223401</c:v>
                </c:pt>
                <c:pt idx="173">
                  <c:v>178.01043831149059</c:v>
                </c:pt>
                <c:pt idx="174">
                  <c:v>178.39224724659212</c:v>
                </c:pt>
                <c:pt idx="175">
                  <c:v>178.77216812770044</c:v>
                </c:pt>
                <c:pt idx="176">
                  <c:v>179.15022348945072</c:v>
                </c:pt>
                <c:pt idx="177">
                  <c:v>179.52643544218975</c:v>
                </c:pt>
                <c:pt idx="178">
                  <c:v>179.90082568284899</c:v>
                </c:pt>
                <c:pt idx="179">
                  <c:v>180.27341550546521</c:v>
                </c:pt>
                <c:pt idx="180">
                  <c:v>180.64422581136446</c:v>
                </c:pt>
                <c:pt idx="181">
                  <c:v>181.01327711902019</c:v>
                </c:pt>
                <c:pt idx="182">
                  <c:v>181.38058957359996</c:v>
                </c:pt>
                <c:pt idx="183">
                  <c:v>181.74618295621113</c:v>
                </c:pt>
                <c:pt idx="184">
                  <c:v>182.11007669285783</c:v>
                </c:pt>
                <c:pt idx="185">
                  <c:v>182.47228986312027</c:v>
                </c:pt>
                <c:pt idx="186">
                  <c:v>182.83284120856521</c:v>
                </c:pt>
                <c:pt idx="187">
                  <c:v>183.1917491409003</c:v>
                </c:pt>
                <c:pt idx="188">
                  <c:v>183.54903174987831</c:v>
                </c:pt>
                <c:pt idx="189">
                  <c:v>183.90470681096417</c:v>
                </c:pt>
                <c:pt idx="190">
                  <c:v>184.25879179277001</c:v>
                </c:pt>
                <c:pt idx="191">
                  <c:v>184.61130386426925</c:v>
                </c:pt>
                <c:pt idx="192">
                  <c:v>184.9622599017957</c:v>
                </c:pt>
                <c:pt idx="193">
                  <c:v>185.31167649583705</c:v>
                </c:pt>
                <c:pt idx="194">
                  <c:v>185.65956995762906</c:v>
                </c:pt>
                <c:pt idx="195">
                  <c:v>186.00595632555707</c:v>
                </c:pt>
                <c:pt idx="196">
                  <c:v>186.35085137137335</c:v>
                </c:pt>
                <c:pt idx="197">
                  <c:v>186.69427060623474</c:v>
                </c:pt>
                <c:pt idx="198">
                  <c:v>187.0362292865677</c:v>
                </c:pt>
                <c:pt idx="199">
                  <c:v>187.37674241976745</c:v>
                </c:pt>
                <c:pt idx="200">
                  <c:v>187.71582476973452</c:v>
                </c:pt>
                <c:pt idx="201">
                  <c:v>188.05349086225834</c:v>
                </c:pt>
                <c:pt idx="202">
                  <c:v>188.38975499024792</c:v>
                </c:pt>
                <c:pt idx="203">
                  <c:v>188.72463121881907</c:v>
                </c:pt>
                <c:pt idx="204">
                  <c:v>189.05813339024064</c:v>
                </c:pt>
                <c:pt idx="205">
                  <c:v>189.39027512874537</c:v>
                </c:pt>
                <c:pt idx="206">
                  <c:v>189.72106984520943</c:v>
                </c:pt>
                <c:pt idx="207">
                  <c:v>190.0505307417053</c:v>
                </c:pt>
                <c:pt idx="208">
                  <c:v>190.37867081593129</c:v>
                </c:pt>
                <c:pt idx="209">
                  <c:v>190.70550286552333</c:v>
                </c:pt>
                <c:pt idx="210">
                  <c:v>191.03103949225155</c:v>
                </c:pt>
                <c:pt idx="211">
                  <c:v>191.35529310610482</c:v>
                </c:pt>
                <c:pt idx="212">
                  <c:v>191.67827592926898</c:v>
                </c:pt>
                <c:pt idx="213">
                  <c:v>191.99999999999997</c:v>
                </c:pt>
                <c:pt idx="214">
                  <c:v>195.15053349901083</c:v>
                </c:pt>
                <c:pt idx="215">
                  <c:v>198.18720178766071</c:v>
                </c:pt>
                <c:pt idx="216">
                  <c:v>201.11951845209083</c:v>
                </c:pt>
                <c:pt idx="217">
                  <c:v>203.95579325124626</c:v>
                </c:pt>
                <c:pt idx="218">
                  <c:v>206.70333158000969</c:v>
                </c:pt>
                <c:pt idx="219">
                  <c:v>209.36859374041893</c:v>
                </c:pt>
                <c:pt idx="220">
                  <c:v>211.95732344100446</c:v>
                </c:pt>
                <c:pt idx="221">
                  <c:v>214.47465245113963</c:v>
                </c:pt>
                <c:pt idx="222">
                  <c:v>216.92518657378545</c:v>
                </c:pt>
                <c:pt idx="223">
                  <c:v>219.31307683366938</c:v>
                </c:pt>
                <c:pt idx="224">
                  <c:v>221.64207885598151</c:v>
                </c:pt>
                <c:pt idx="225">
                  <c:v>223.91560273085824</c:v>
                </c:pt>
                <c:pt idx="226">
                  <c:v>226.13675515178056</c:v>
                </c:pt>
                <c:pt idx="227">
                  <c:v>228.30837523354495</c:v>
                </c:pt>
                <c:pt idx="228">
                  <c:v>230.43306512411988</c:v>
                </c:pt>
                <c:pt idx="229">
                  <c:v>232.51321630068182</c:v>
                </c:pt>
                <c:pt idx="230">
                  <c:v>234.5510322663537</c:v>
                </c:pt>
                <c:pt idx="231">
                  <c:v>236.54854822828912</c:v>
                </c:pt>
                <c:pt idx="232">
                  <c:v>238.50764823065492</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1-308E-46CA-8CD1-2717CDD33711}"/>
            </c:ext>
          </c:extLst>
        </c:ser>
        <c:ser>
          <c:idx val="2"/>
          <c:order val="2"/>
          <c:tx>
            <c:strRef>
              <c:f>Plots!$AS$2</c:f>
              <c:strCache>
                <c:ptCount val="1"/>
                <c:pt idx="0">
                  <c:v>Amphetamin</c:v>
                </c:pt>
              </c:strCache>
            </c:strRef>
          </c:tx>
          <c:marker>
            <c:symbol val="none"/>
          </c:marker>
          <c:xVal>
            <c:numRef>
              <c:f>Plots!$AS$3:$AS$358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Plots!$AT$3:$AT$358</c:f>
              <c:numCache>
                <c:formatCode>0.00</c:formatCode>
                <c:ptCount val="356"/>
                <c:pt idx="0">
                  <c:v>0.33333333333333331</c:v>
                </c:pt>
                <c:pt idx="1">
                  <c:v>0.66666666666666663</c:v>
                </c:pt>
                <c:pt idx="2">
                  <c:v>1</c:v>
                </c:pt>
                <c:pt idx="3">
                  <c:v>1.3333333333333333</c:v>
                </c:pt>
                <c:pt idx="4">
                  <c:v>1.6666666666666667</c:v>
                </c:pt>
                <c:pt idx="5">
                  <c:v>2</c:v>
                </c:pt>
                <c:pt idx="6">
                  <c:v>2.3333333333333335</c:v>
                </c:pt>
                <c:pt idx="7">
                  <c:v>2.6666666666666665</c:v>
                </c:pt>
                <c:pt idx="8">
                  <c:v>3</c:v>
                </c:pt>
                <c:pt idx="9">
                  <c:v>3.3333333333333335</c:v>
                </c:pt>
                <c:pt idx="10">
                  <c:v>3.6666666666666665</c:v>
                </c:pt>
                <c:pt idx="11">
                  <c:v>4</c:v>
                </c:pt>
                <c:pt idx="12">
                  <c:v>6.666666666666667</c:v>
                </c:pt>
                <c:pt idx="13">
                  <c:v>10</c:v>
                </c:pt>
                <c:pt idx="14">
                  <c:v>12.386700111728794</c:v>
                </c:pt>
                <c:pt idx="15">
                  <c:v>13.247332715062784</c:v>
                </c:pt>
                <c:pt idx="16">
                  <c:v>13.994725170678642</c:v>
                </c:pt>
                <c:pt idx="17">
                  <c:v>14.65943951664711</c:v>
                </c:pt>
                <c:pt idx="18">
                  <c:v>15.260707962336634</c:v>
                </c:pt>
                <c:pt idx="19">
                  <c:v>15.811501920303735</c:v>
                </c:pt>
                <c:pt idx="20">
                  <c:v>16.321027716902197</c:v>
                </c:pt>
                <c:pt idx="21">
                  <c:v>16.796080295047677</c:v>
                </c:pt>
                <c:pt idx="22">
                  <c:v>17.241832926968385</c:v>
                </c:pt>
                <c:pt idx="23">
                  <c:v>18.060776747412952</c:v>
                </c:pt>
                <c:pt idx="24">
                  <c:v>18.801553715763664</c:v>
                </c:pt>
                <c:pt idx="25">
                  <c:v>19.480144919565909</c:v>
                </c:pt>
                <c:pt idx="26">
                  <c:v>20.107892770973354</c:v>
                </c:pt>
                <c:pt idx="27">
                  <c:v>22.718272869526402</c:v>
                </c:pt>
                <c:pt idx="28">
                  <c:v>24.773400223457589</c:v>
                </c:pt>
                <c:pt idx="29">
                  <c:v>26.494665430125568</c:v>
                </c:pt>
                <c:pt idx="30">
                  <c:v>27.989450341357276</c:v>
                </c:pt>
                <c:pt idx="31">
                  <c:v>29.31887903329422</c:v>
                </c:pt>
                <c:pt idx="32">
                  <c:v>30.521415924673267</c:v>
                </c:pt>
                <c:pt idx="33">
                  <c:v>31.623003840607467</c:v>
                </c:pt>
                <c:pt idx="34">
                  <c:v>32.642055433804394</c:v>
                </c:pt>
                <c:pt idx="35">
                  <c:v>40.215785541946694</c:v>
                </c:pt>
                <c:pt idx="36">
                  <c:v>45.436545739052775</c:v>
                </c:pt>
                <c:pt idx="37">
                  <c:v>49.546800446915171</c:v>
                </c:pt>
                <c:pt idx="38">
                  <c:v>52.989330860251123</c:v>
                </c:pt>
                <c:pt idx="39">
                  <c:v>55.978900682714553</c:v>
                </c:pt>
                <c:pt idx="40">
                  <c:v>58.637758066588447</c:v>
                </c:pt>
                <c:pt idx="41">
                  <c:v>61.042831849346527</c:v>
                </c:pt>
                <c:pt idx="42">
                  <c:v>63.246007681214934</c:v>
                </c:pt>
                <c:pt idx="43">
                  <c:v>65.284110867608746</c:v>
                </c:pt>
                <c:pt idx="44">
                  <c:v>67.184321180190693</c:v>
                </c:pt>
                <c:pt idx="45">
                  <c:v>68.967331707873498</c:v>
                </c:pt>
                <c:pt idx="46">
                  <c:v>70.649299564326512</c:v>
                </c:pt>
                <c:pt idx="47">
                  <c:v>72.243106989651793</c:v>
                </c:pt>
                <c:pt idx="48">
                  <c:v>73.759207970102807</c:v>
                </c:pt>
                <c:pt idx="49">
                  <c:v>75.206214863054655</c:v>
                </c:pt>
                <c:pt idx="50">
                  <c:v>76.591315959046412</c:v>
                </c:pt>
                <c:pt idx="51">
                  <c:v>77.920579678263593</c:v>
                </c:pt>
                <c:pt idx="52">
                  <c:v>79.199180701902819</c:v>
                </c:pt>
                <c:pt idx="53">
                  <c:v>80.431571083893374</c:v>
                </c:pt>
                <c:pt idx="54">
                  <c:v>81.621611783334203</c:v>
                </c:pt>
                <c:pt idx="55">
                  <c:v>82.772675202485459</c:v>
                </c:pt>
                <c:pt idx="56">
                  <c:v>83.887726136159912</c:v>
                </c:pt>
                <c:pt idx="57">
                  <c:v>84.969386409772554</c:v>
                </c:pt>
                <c:pt idx="58">
                  <c:v>86.019987029043193</c:v>
                </c:pt>
                <c:pt idx="59">
                  <c:v>87.041610652536136</c:v>
                </c:pt>
                <c:pt idx="60">
                  <c:v>88.036126482525347</c:v>
                </c:pt>
                <c:pt idx="61">
                  <c:v>89.005219155745323</c:v>
                </c:pt>
                <c:pt idx="62">
                  <c:v>89.95041284142448</c:v>
                </c:pt>
                <c:pt idx="63">
                  <c:v>90.873091478105593</c:v>
                </c:pt>
                <c:pt idx="64">
                  <c:v>91.774515874939155</c:v>
                </c:pt>
                <c:pt idx="65">
                  <c:v>92.655838247918567</c:v>
                </c:pt>
                <c:pt idx="66">
                  <c:v>93.518114643283894</c:v>
                </c:pt>
                <c:pt idx="67">
                  <c:v>94.362315609409507</c:v>
                </c:pt>
                <c:pt idx="68">
                  <c:v>95.189335407965643</c:v>
                </c:pt>
                <c:pt idx="69">
                  <c:v>95.999999999999915</c:v>
                </c:pt>
                <c:pt idx="70">
                  <c:v>96.795073999125179</c:v>
                </c:pt>
                <c:pt idx="71">
                  <c:v>97.57526674950546</c:v>
                </c:pt>
                <c:pt idx="72">
                  <c:v>98.34123765877186</c:v>
                </c:pt>
                <c:pt idx="73">
                  <c:v>99.093600893830313</c:v>
                </c:pt>
                <c:pt idx="74">
                  <c:v>99.832929529589492</c:v>
                </c:pt>
                <c:pt idx="75">
                  <c:v>100.55975922604546</c:v>
                </c:pt>
                <c:pt idx="76">
                  <c:v>101.27459149721854</c:v>
                </c:pt>
                <c:pt idx="77">
                  <c:v>101.97789662562317</c:v>
                </c:pt>
                <c:pt idx="78">
                  <c:v>102.67011626783714</c:v>
                </c:pt>
                <c:pt idx="79">
                  <c:v>103.35166579000489</c:v>
                </c:pt>
                <c:pt idx="80">
                  <c:v>104.02293636649209</c:v>
                </c:pt>
                <c:pt idx="81">
                  <c:v>104.68429687020951</c:v>
                </c:pt>
                <c:pt idx="82">
                  <c:v>105.33609557916915</c:v>
                </c:pt>
                <c:pt idx="83">
                  <c:v>105.97866172050227</c:v>
                </c:pt>
                <c:pt idx="84">
                  <c:v>106.61230687034167</c:v>
                </c:pt>
                <c:pt idx="85">
                  <c:v>107.23732622556986</c:v>
                </c:pt>
                <c:pt idx="86">
                  <c:v>107.85399976138609</c:v>
                </c:pt>
                <c:pt idx="87">
                  <c:v>108.46259328689277</c:v>
                </c:pt>
                <c:pt idx="88">
                  <c:v>109.06335940939798</c:v>
                </c:pt>
                <c:pt idx="89">
                  <c:v>109.65653841683474</c:v>
                </c:pt>
                <c:pt idx="90">
                  <c:v>110.24235908658</c:v>
                </c:pt>
                <c:pt idx="91">
                  <c:v>110.82103942799074</c:v>
                </c:pt>
                <c:pt idx="92">
                  <c:v>111.39278736512998</c:v>
                </c:pt>
                <c:pt idx="93">
                  <c:v>111.95780136542906</c:v>
                </c:pt>
                <c:pt idx="94">
                  <c:v>112.51627101939206</c:v>
                </c:pt>
                <c:pt idx="95">
                  <c:v>113.06837757589028</c:v>
                </c:pt>
                <c:pt idx="96">
                  <c:v>113.61429443710865</c:v>
                </c:pt>
                <c:pt idx="97">
                  <c:v>114.15418761677246</c:v>
                </c:pt>
                <c:pt idx="98">
                  <c:v>114.68821616490879</c:v>
                </c:pt>
                <c:pt idx="99">
                  <c:v>115.21653256205998</c:v>
                </c:pt>
                <c:pt idx="100">
                  <c:v>115.7392830855751</c:v>
                </c:pt>
                <c:pt idx="101">
                  <c:v>116.25660815034088</c:v>
                </c:pt>
                <c:pt idx="102">
                  <c:v>116.76864262608512</c:v>
                </c:pt>
                <c:pt idx="103">
                  <c:v>117.27551613317685</c:v>
                </c:pt>
                <c:pt idx="104">
                  <c:v>117.77735331866658</c:v>
                </c:pt>
                <c:pt idx="105">
                  <c:v>118.2742741141445</c:v>
                </c:pt>
                <c:pt idx="106">
                  <c:v>118.76639397684903</c:v>
                </c:pt>
                <c:pt idx="107">
                  <c:v>119.25382411532749</c:v>
                </c:pt>
                <c:pt idx="108">
                  <c:v>119.73667170083361</c:v>
                </c:pt>
                <c:pt idx="109">
                  <c:v>120.21504006553944</c:v>
                </c:pt>
                <c:pt idx="110">
                  <c:v>120.68902888854772</c:v>
                </c:pt>
                <c:pt idx="111">
                  <c:v>121.1587343706023</c:v>
                </c:pt>
                <c:pt idx="112">
                  <c:v>121.62424939831956</c:v>
                </c:pt>
                <c:pt idx="113">
                  <c:v>122.08566369869301</c:v>
                </c:pt>
                <c:pt idx="114">
                  <c:v>122.54306398456161</c:v>
                </c:pt>
                <c:pt idx="115">
                  <c:v>122.99653409167446</c:v>
                </c:pt>
                <c:pt idx="116">
                  <c:v>123.44615510793382</c:v>
                </c:pt>
                <c:pt idx="117">
                  <c:v>123.89200549535084</c:v>
                </c:pt>
                <c:pt idx="118">
                  <c:v>124.33416120520717</c:v>
                </c:pt>
                <c:pt idx="119">
                  <c:v>124.77269578687543</c:v>
                </c:pt>
                <c:pt idx="120">
                  <c:v>125.20768049071741</c:v>
                </c:pt>
                <c:pt idx="121">
                  <c:v>125.6391843654464</c:v>
                </c:pt>
                <c:pt idx="122">
                  <c:v>126.06727435031092</c:v>
                </c:pt>
                <c:pt idx="123">
                  <c:v>126.49201536242987</c:v>
                </c:pt>
                <c:pt idx="124">
                  <c:v>126.91347037958511</c:v>
                </c:pt>
                <c:pt idx="125">
                  <c:v>127.33170051875518</c:v>
                </c:pt>
                <c:pt idx="126">
                  <c:v>127.74676511065233</c:v>
                </c:pt>
                <c:pt idx="127">
                  <c:v>128.15872177050733</c:v>
                </c:pt>
                <c:pt idx="128">
                  <c:v>128.56762646532951</c:v>
                </c:pt>
                <c:pt idx="129">
                  <c:v>128.97353357785047</c:v>
                </c:pt>
                <c:pt idx="130">
                  <c:v>129.37649596735</c:v>
                </c:pt>
                <c:pt idx="131">
                  <c:v>129.77656502754567</c:v>
                </c:pt>
                <c:pt idx="132">
                  <c:v>130.17379074171618</c:v>
                </c:pt>
                <c:pt idx="133">
                  <c:v>130.56822173521758</c:v>
                </c:pt>
                <c:pt idx="134">
                  <c:v>130.95990532553972</c:v>
                </c:pt>
                <c:pt idx="135">
                  <c:v>131.34888757004259</c:v>
                </c:pt>
                <c:pt idx="136">
                  <c:v>131.73521331149999</c:v>
                </c:pt>
                <c:pt idx="137">
                  <c:v>132.11892622157288</c:v>
                </c:pt>
                <c:pt idx="138">
                  <c:v>132.50006884232488</c:v>
                </c:pt>
                <c:pt idx="139">
                  <c:v>132.87868262588597</c:v>
                </c:pt>
                <c:pt idx="140">
                  <c:v>133.25480797236338</c:v>
                </c:pt>
                <c:pt idx="141">
                  <c:v>133.62848426609307</c:v>
                </c:pt>
                <c:pt idx="142">
                  <c:v>133.9997499103188</c:v>
                </c:pt>
                <c:pt idx="143">
                  <c:v>134.36864236038133</c:v>
                </c:pt>
                <c:pt idx="144">
                  <c:v>134.73519815549392</c:v>
                </c:pt>
                <c:pt idx="145">
                  <c:v>135.09945294917642</c:v>
                </c:pt>
                <c:pt idx="146">
                  <c:v>135.4614415384174</c:v>
                </c:pt>
                <c:pt idx="147">
                  <c:v>135.82119789162627</c:v>
                </c:pt>
                <c:pt idx="148">
                  <c:v>136.17875517543769</c:v>
                </c:pt>
                <c:pt idx="149">
                  <c:v>136.53414578042293</c:v>
                </c:pt>
                <c:pt idx="150">
                  <c:v>136.88740134576381</c:v>
                </c:pt>
                <c:pt idx="151">
                  <c:v>137.23855278293755</c:v>
                </c:pt>
                <c:pt idx="152">
                  <c:v>137.58763029846247</c:v>
                </c:pt>
                <c:pt idx="153">
                  <c:v>137.93466341574694</c:v>
                </c:pt>
                <c:pt idx="154">
                  <c:v>138.2796809960858</c:v>
                </c:pt>
                <c:pt idx="155">
                  <c:v>138.62271125884331</c:v>
                </c:pt>
                <c:pt idx="156">
                  <c:v>138.9637818008618</c:v>
                </c:pt>
                <c:pt idx="157">
                  <c:v>139.30291961512964</c:v>
                </c:pt>
                <c:pt idx="158">
                  <c:v>139.64015110874507</c:v>
                </c:pt>
                <c:pt idx="159">
                  <c:v>139.97550212020542</c:v>
                </c:pt>
                <c:pt idx="160">
                  <c:v>140.30899793605408</c:v>
                </c:pt>
                <c:pt idx="161">
                  <c:v>140.6406633069129</c:v>
                </c:pt>
                <c:pt idx="162">
                  <c:v>140.97052246292776</c:v>
                </c:pt>
                <c:pt idx="163">
                  <c:v>141.29859912865297</c:v>
                </c:pt>
                <c:pt idx="164">
                  <c:v>141.6249165373988</c:v>
                </c:pt>
                <c:pt idx="165">
                  <c:v>141.94949744506613</c:v>
                </c:pt>
                <c:pt idx="166">
                  <c:v>142.27236414348971</c:v>
                </c:pt>
                <c:pt idx="167">
                  <c:v>142.59353847331127</c:v>
                </c:pt>
                <c:pt idx="168">
                  <c:v>142.9130418364023</c:v>
                </c:pt>
                <c:pt idx="169">
                  <c:v>143.23089520785535</c:v>
                </c:pt>
                <c:pt idx="170">
                  <c:v>143.54711914756254</c:v>
                </c:pt>
                <c:pt idx="171">
                  <c:v>143.8617338113977</c:v>
                </c:pt>
                <c:pt idx="172">
                  <c:v>144.17475896201822</c:v>
                </c:pt>
                <c:pt idx="173">
                  <c:v>144.48621397930359</c:v>
                </c:pt>
                <c:pt idx="174">
                  <c:v>144.79611787044365</c:v>
                </c:pt>
                <c:pt idx="175">
                  <c:v>145.10448927969196</c:v>
                </c:pt>
                <c:pt idx="176">
                  <c:v>145.41134649779673</c:v>
                </c:pt>
                <c:pt idx="177">
                  <c:v>145.71670747112296</c:v>
                </c:pt>
                <c:pt idx="178">
                  <c:v>146.02058981047765</c:v>
                </c:pt>
                <c:pt idx="179">
                  <c:v>146.3230107996493</c:v>
                </c:pt>
                <c:pt idx="180">
                  <c:v>146.62398740367371</c:v>
                </c:pt>
                <c:pt idx="181">
                  <c:v>146.92353627683576</c:v>
                </c:pt>
                <c:pt idx="182">
                  <c:v>147.22167377041808</c:v>
                </c:pt>
                <c:pt idx="183">
                  <c:v>147.51841594020556</c:v>
                </c:pt>
                <c:pt idx="184">
                  <c:v>147.81377855375555</c:v>
                </c:pt>
                <c:pt idx="185">
                  <c:v>148.10777709744255</c:v>
                </c:pt>
                <c:pt idx="186">
                  <c:v>148.40042678328479</c:v>
                </c:pt>
                <c:pt idx="187">
                  <c:v>148.6917425555626</c:v>
                </c:pt>
                <c:pt idx="188">
                  <c:v>148.98173909723482</c:v>
                </c:pt>
                <c:pt idx="189">
                  <c:v>149.27043083616093</c:v>
                </c:pt>
                <c:pt idx="190">
                  <c:v>149.55783195113679</c:v>
                </c:pt>
                <c:pt idx="191">
                  <c:v>149.84395637774932</c:v>
                </c:pt>
                <c:pt idx="192">
                  <c:v>150.12881781405818</c:v>
                </c:pt>
                <c:pt idx="193">
                  <c:v>150.41242972610925</c:v>
                </c:pt>
                <c:pt idx="194">
                  <c:v>150.69480535328751</c:v>
                </c:pt>
                <c:pt idx="195">
                  <c:v>150.97595771351249</c:v>
                </c:pt>
                <c:pt idx="196">
                  <c:v>151.25589960828506</c:v>
                </c:pt>
                <c:pt idx="197">
                  <c:v>151.53464362758788</c:v>
                </c:pt>
                <c:pt idx="198">
                  <c:v>151.8122021546458</c:v>
                </c:pt>
                <c:pt idx="199">
                  <c:v>152.08858737055183</c:v>
                </c:pt>
                <c:pt idx="200">
                  <c:v>152.36381125876122</c:v>
                </c:pt>
                <c:pt idx="201">
                  <c:v>152.63788560946071</c:v>
                </c:pt>
                <c:pt idx="202">
                  <c:v>152.91082202381438</c:v>
                </c:pt>
                <c:pt idx="203">
                  <c:v>153.18263191809285</c:v>
                </c:pt>
                <c:pt idx="204">
                  <c:v>153.45332652768798</c:v>
                </c:pt>
                <c:pt idx="205">
                  <c:v>153.72291691101748</c:v>
                </c:pt>
                <c:pt idx="206">
                  <c:v>153.99141395332364</c:v>
                </c:pt>
                <c:pt idx="207">
                  <c:v>154.25882837036815</c:v>
                </c:pt>
                <c:pt idx="208">
                  <c:v>154.52517071202814</c:v>
                </c:pt>
                <c:pt idx="209">
                  <c:v>154.79045136579538</c:v>
                </c:pt>
                <c:pt idx="210">
                  <c:v>155.05468056018248</c:v>
                </c:pt>
                <c:pt idx="211">
                  <c:v>155.31786836803894</c:v>
                </c:pt>
                <c:pt idx="212">
                  <c:v>155.58002470977928</c:v>
                </c:pt>
                <c:pt idx="213">
                  <c:v>155.84115935652727</c:v>
                </c:pt>
                <c:pt idx="214">
                  <c:v>158.39836140380558</c:v>
                </c:pt>
                <c:pt idx="215">
                  <c:v>160.86314216778683</c:v>
                </c:pt>
                <c:pt idx="216">
                  <c:v>163.24322356666835</c:v>
                </c:pt>
                <c:pt idx="217">
                  <c:v>165.54535040497086</c:v>
                </c:pt>
                <c:pt idx="218">
                  <c:v>167.77545227231982</c:v>
                </c:pt>
                <c:pt idx="219">
                  <c:v>169.93877281954505</c:v>
                </c:pt>
                <c:pt idx="220">
                  <c:v>172.03997405808633</c:v>
                </c:pt>
                <c:pt idx="221">
                  <c:v>174.08322130507221</c:v>
                </c:pt>
                <c:pt idx="222">
                  <c:v>176.07225296505061</c:v>
                </c:pt>
                <c:pt idx="223">
                  <c:v>178.01043831149059</c:v>
                </c:pt>
                <c:pt idx="224">
                  <c:v>179.90082568284899</c:v>
                </c:pt>
                <c:pt idx="225">
                  <c:v>181.74618295621113</c:v>
                </c:pt>
                <c:pt idx="226">
                  <c:v>183.54903174987831</c:v>
                </c:pt>
                <c:pt idx="227">
                  <c:v>185.31167649583705</c:v>
                </c:pt>
                <c:pt idx="228">
                  <c:v>187.0362292865677</c:v>
                </c:pt>
                <c:pt idx="229">
                  <c:v>188.72463121881907</c:v>
                </c:pt>
                <c:pt idx="230">
                  <c:v>190.37867081593129</c:v>
                </c:pt>
                <c:pt idx="231">
                  <c:v>191.99999999999997</c:v>
                </c:pt>
                <c:pt idx="232">
                  <c:v>193.59014799825027</c:v>
                </c:pt>
                <c:pt idx="233">
                  <c:v>195.15053349901083</c:v>
                </c:pt>
                <c:pt idx="234">
                  <c:v>196.6824753175438</c:v>
                </c:pt>
                <c:pt idx="235">
                  <c:v>198.18720178766071</c:v>
                </c:pt>
                <c:pt idx="236">
                  <c:v>199.66585905917904</c:v>
                </c:pt>
                <c:pt idx="237">
                  <c:v>201.11951845209083</c:v>
                </c:pt>
                <c:pt idx="238">
                  <c:v>202.54918299443699</c:v>
                </c:pt>
                <c:pt idx="239">
                  <c:v>203.95579325124626</c:v>
                </c:pt>
                <c:pt idx="240">
                  <c:v>205.34023253567423</c:v>
                </c:pt>
                <c:pt idx="241">
                  <c:v>206.70333158000969</c:v>
                </c:pt>
                <c:pt idx="242">
                  <c:v>208.04587273298418</c:v>
                </c:pt>
                <c:pt idx="243">
                  <c:v>209.36859374041893</c:v>
                </c:pt>
                <c:pt idx="244">
                  <c:v>210.67219115833822</c:v>
                </c:pt>
                <c:pt idx="245">
                  <c:v>211.95732344100446</c:v>
                </c:pt>
                <c:pt idx="246">
                  <c:v>213.22461374068325</c:v>
                </c:pt>
                <c:pt idx="247">
                  <c:v>214.47465245113963</c:v>
                </c:pt>
                <c:pt idx="248">
                  <c:v>215.70799952277213</c:v>
                </c:pt>
                <c:pt idx="249">
                  <c:v>216.92518657378545</c:v>
                </c:pt>
                <c:pt idx="250">
                  <c:v>218.12671881879609</c:v>
                </c:pt>
                <c:pt idx="251">
                  <c:v>219.31307683366938</c:v>
                </c:pt>
                <c:pt idx="252">
                  <c:v>220.4847181731601</c:v>
                </c:pt>
                <c:pt idx="253">
                  <c:v>221.64207885598151</c:v>
                </c:pt>
                <c:pt idx="254">
                  <c:v>222.78557473025995</c:v>
                </c:pt>
                <c:pt idx="255">
                  <c:v>223.91560273085824</c:v>
                </c:pt>
                <c:pt idx="256">
                  <c:v>225.03254203878413</c:v>
                </c:pt>
                <c:pt idx="257">
                  <c:v>226.13675515178056</c:v>
                </c:pt>
                <c:pt idx="258">
                  <c:v>227.22858887421731</c:v>
                </c:pt>
                <c:pt idx="259">
                  <c:v>228.30837523354495</c:v>
                </c:pt>
                <c:pt idx="260">
                  <c:v>229.37643232981762</c:v>
                </c:pt>
                <c:pt idx="261">
                  <c:v>230.43306512411988</c:v>
                </c:pt>
                <c:pt idx="262">
                  <c:v>231.47856617115019</c:v>
                </c:pt>
                <c:pt idx="263">
                  <c:v>232.51321630068182</c:v>
                </c:pt>
                <c:pt idx="264">
                  <c:v>233.53728525217025</c:v>
                </c:pt>
                <c:pt idx="265">
                  <c:v>234.5510322663537</c:v>
                </c:pt>
                <c:pt idx="266">
                  <c:v>235.55470663733317</c:v>
                </c:pt>
                <c:pt idx="267">
                  <c:v>236.54854822828912</c:v>
                </c:pt>
                <c:pt idx="268">
                  <c:v>237.532787953698</c:v>
                </c:pt>
                <c:pt idx="269">
                  <c:v>238.50764823065492</c:v>
                </c:pt>
                <c:pt idx="270">
                  <c:v>239.47334340166714</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2-308E-46CA-8CD1-2717CDD33711}"/>
            </c:ext>
          </c:extLst>
        </c:ser>
        <c:ser>
          <c:idx val="3"/>
          <c:order val="3"/>
          <c:tx>
            <c:strRef>
              <c:f>Plots!$AV$2</c:f>
              <c:strCache>
                <c:ptCount val="1"/>
                <c:pt idx="0">
                  <c:v>MDMA</c:v>
                </c:pt>
              </c:strCache>
            </c:strRef>
          </c:tx>
          <c:marker>
            <c:symbol val="none"/>
          </c:marker>
          <c:xVal>
            <c:numRef>
              <c:f>Plots!$AV$3:$AV$358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Plots!$AW$3:$AW$358</c:f>
              <c:numCache>
                <c:formatCode>0.00</c:formatCode>
                <c:ptCount val="356"/>
                <c:pt idx="0">
                  <c:v>7.4999999999999997E-2</c:v>
                </c:pt>
                <c:pt idx="1">
                  <c:v>0.15</c:v>
                </c:pt>
                <c:pt idx="2">
                  <c:v>0.22499999999999998</c:v>
                </c:pt>
                <c:pt idx="3">
                  <c:v>0.3</c:v>
                </c:pt>
                <c:pt idx="4">
                  <c:v>0.375</c:v>
                </c:pt>
                <c:pt idx="5">
                  <c:v>0.44999999999999996</c:v>
                </c:pt>
                <c:pt idx="6">
                  <c:v>0.52500000000000002</c:v>
                </c:pt>
                <c:pt idx="7">
                  <c:v>0.6</c:v>
                </c:pt>
                <c:pt idx="8">
                  <c:v>0.67499999999999993</c:v>
                </c:pt>
                <c:pt idx="9">
                  <c:v>0.75</c:v>
                </c:pt>
                <c:pt idx="10">
                  <c:v>0.82499999999999996</c:v>
                </c:pt>
                <c:pt idx="11">
                  <c:v>0.89999999999999991</c:v>
                </c:pt>
                <c:pt idx="12">
                  <c:v>1.5</c:v>
                </c:pt>
                <c:pt idx="13">
                  <c:v>2.25</c:v>
                </c:pt>
                <c:pt idx="14">
                  <c:v>3</c:v>
                </c:pt>
                <c:pt idx="15">
                  <c:v>3.75</c:v>
                </c:pt>
                <c:pt idx="16">
                  <c:v>4.5</c:v>
                </c:pt>
                <c:pt idx="17">
                  <c:v>5.25</c:v>
                </c:pt>
                <c:pt idx="18">
                  <c:v>6</c:v>
                </c:pt>
                <c:pt idx="19">
                  <c:v>6.75</c:v>
                </c:pt>
                <c:pt idx="20">
                  <c:v>7.5</c:v>
                </c:pt>
                <c:pt idx="21">
                  <c:v>8.25</c:v>
                </c:pt>
                <c:pt idx="22">
                  <c:v>9</c:v>
                </c:pt>
                <c:pt idx="23">
                  <c:v>10.5</c:v>
                </c:pt>
                <c:pt idx="24">
                  <c:v>12</c:v>
                </c:pt>
                <c:pt idx="25">
                  <c:v>12.433107527640102</c:v>
                </c:pt>
                <c:pt idx="26">
                  <c:v>12.833764533479648</c:v>
                </c:pt>
                <c:pt idx="27">
                  <c:v>14.499826905568252</c:v>
                </c:pt>
                <c:pt idx="28">
                  <c:v>15.811501920303735</c:v>
                </c:pt>
                <c:pt idx="29">
                  <c:v>16.910091047153287</c:v>
                </c:pt>
                <c:pt idx="30">
                  <c:v>17.864130229550295</c:v>
                </c:pt>
                <c:pt idx="31">
                  <c:v>18.712631611107273</c:v>
                </c:pt>
                <c:pt idx="32">
                  <c:v>19.480144919565909</c:v>
                </c:pt>
                <c:pt idx="33">
                  <c:v>20.183228036581255</c:v>
                </c:pt>
                <c:pt idx="34">
                  <c:v>20.833632747980726</c:v>
                </c:pt>
                <c:pt idx="35">
                  <c:v>25.667529066959286</c:v>
                </c:pt>
                <c:pt idx="36">
                  <c:v>28.999653811136504</c:v>
                </c:pt>
                <c:pt idx="37">
                  <c:v>31.623003840607467</c:v>
                </c:pt>
                <c:pt idx="38">
                  <c:v>33.820182094306574</c:v>
                </c:pt>
                <c:pt idx="39">
                  <c:v>35.728260459100589</c:v>
                </c:pt>
                <c:pt idx="40">
                  <c:v>37.425263222214539</c:v>
                </c:pt>
                <c:pt idx="41">
                  <c:v>38.960289839131825</c:v>
                </c:pt>
                <c:pt idx="42">
                  <c:v>40.366456073162503</c:v>
                </c:pt>
                <c:pt idx="43">
                  <c:v>41.667265495961459</c:v>
                </c:pt>
                <c:pt idx="44">
                  <c:v>42.880065464288805</c:v>
                </c:pt>
                <c:pt idx="45">
                  <c:v>44.018063241262666</c:v>
                </c:pt>
                <c:pt idx="46">
                  <c:v>45.09157102591525</c:v>
                </c:pt>
                <c:pt idx="47">
                  <c:v>46.108810845189758</c:v>
                </c:pt>
                <c:pt idx="48">
                  <c:v>47.076454904848418</c:v>
                </c:pt>
                <c:pt idx="49">
                  <c:v>47.999999999999979</c:v>
                </c:pt>
                <c:pt idx="50">
                  <c:v>48.884034022037532</c:v>
                </c:pt>
                <c:pt idx="51">
                  <c:v>49.732430110560401</c:v>
                </c:pt>
                <c:pt idx="52">
                  <c:v>50.548490980615313</c:v>
                </c:pt>
                <c:pt idx="53">
                  <c:v>51.335058133918572</c:v>
                </c:pt>
                <c:pt idx="54">
                  <c:v>52.094595808792597</c:v>
                </c:pt>
                <c:pt idx="55">
                  <c:v>52.829256424539153</c:v>
                </c:pt>
                <c:pt idx="56">
                  <c:v>53.540932246993911</c:v>
                </c:pt>
                <c:pt idx="57">
                  <c:v>54.23129664344637</c:v>
                </c:pt>
                <c:pt idx="58">
                  <c:v>54.901837366933343</c:v>
                </c:pt>
                <c:pt idx="59">
                  <c:v>55.553883664130424</c:v>
                </c:pt>
                <c:pt idx="60">
                  <c:v>56.188628544276369</c:v>
                </c:pt>
                <c:pt idx="61">
                  <c:v>56.807147218554341</c:v>
                </c:pt>
                <c:pt idx="62">
                  <c:v>57.410412480543847</c:v>
                </c:pt>
                <c:pt idx="63">
                  <c:v>57.999307622273001</c:v>
                </c:pt>
                <c:pt idx="64">
                  <c:v>58.574637349035619</c:v>
                </c:pt>
                <c:pt idx="65">
                  <c:v>59.137137057072273</c:v>
                </c:pt>
                <c:pt idx="66">
                  <c:v>59.687480762747455</c:v>
                </c:pt>
                <c:pt idx="67">
                  <c:v>60.226287913829545</c:v>
                </c:pt>
                <c:pt idx="68">
                  <c:v>60.754129268469981</c:v>
                </c:pt>
                <c:pt idx="69">
                  <c:v>61.271531992280792</c:v>
                </c:pt>
                <c:pt idx="70">
                  <c:v>61.778984096172813</c:v>
                </c:pt>
                <c:pt idx="71">
                  <c:v>62.276938315600596</c:v>
                </c:pt>
                <c:pt idx="72">
                  <c:v>62.765815514270166</c:v>
                </c:pt>
                <c:pt idx="73">
                  <c:v>63.246007681214934</c:v>
                </c:pt>
                <c:pt idx="74">
                  <c:v>63.717880578701688</c:v>
                </c:pt>
                <c:pt idx="75">
                  <c:v>64.181776089111452</c:v>
                </c:pt>
                <c:pt idx="76">
                  <c:v>64.638014301322869</c:v>
                </c:pt>
                <c:pt idx="77">
                  <c:v>65.086895370858073</c:v>
                </c:pt>
                <c:pt idx="78">
                  <c:v>65.528701182874741</c:v>
                </c:pt>
                <c:pt idx="79">
                  <c:v>65.963696842789588</c:v>
                </c:pt>
                <c:pt idx="80">
                  <c:v>66.39213201573456</c:v>
                </c:pt>
                <c:pt idx="81">
                  <c:v>66.814242133046491</c:v>
                </c:pt>
                <c:pt idx="82">
                  <c:v>67.230249481468874</c:v>
                </c:pt>
                <c:pt idx="83">
                  <c:v>67.640364188613134</c:v>
                </c:pt>
                <c:pt idx="84">
                  <c:v>68.044785116427093</c:v>
                </c:pt>
                <c:pt idx="85">
                  <c:v>68.44370067288186</c:v>
                </c:pt>
                <c:pt idx="86">
                  <c:v>68.837289550783495</c:v>
                </c:pt>
                <c:pt idx="87">
                  <c:v>69.225721401495761</c:v>
                </c:pt>
                <c:pt idx="88">
                  <c:v>69.609157450401611</c:v>
                </c:pt>
                <c:pt idx="89">
                  <c:v>69.987751060102738</c:v>
                </c:pt>
                <c:pt idx="90">
                  <c:v>70.361648246644805</c:v>
                </c:pt>
                <c:pt idx="91">
                  <c:v>70.730988153436996</c:v>
                </c:pt>
                <c:pt idx="92">
                  <c:v>71.095903486998935</c:v>
                </c:pt>
                <c:pt idx="93">
                  <c:v>71.456520918201164</c:v>
                </c:pt>
                <c:pt idx="94">
                  <c:v>71.812961452258563</c:v>
                </c:pt>
                <c:pt idx="95">
                  <c:v>72.165340770379728</c:v>
                </c:pt>
                <c:pt idx="96">
                  <c:v>72.51376954566372</c:v>
                </c:pt>
                <c:pt idx="97">
                  <c:v>72.858353735561494</c:v>
                </c:pt>
                <c:pt idx="98">
                  <c:v>73.199194852977385</c:v>
                </c:pt>
                <c:pt idx="99">
                  <c:v>73.536390217874214</c:v>
                </c:pt>
                <c:pt idx="100">
                  <c:v>73.870033191056905</c:v>
                </c:pt>
                <c:pt idx="101">
                  <c:v>74.200213391642393</c:v>
                </c:pt>
                <c:pt idx="102">
                  <c:v>74.527016899576893</c:v>
                </c:pt>
                <c:pt idx="103">
                  <c:v>74.850526444429065</c:v>
                </c:pt>
                <c:pt idx="104">
                  <c:v>75.170821581571317</c:v>
                </c:pt>
                <c:pt idx="105">
                  <c:v>75.487978856756271</c:v>
                </c:pt>
                <c:pt idx="106">
                  <c:v>75.802071960003502</c:v>
                </c:pt>
                <c:pt idx="107">
                  <c:v>76.113171869626271</c:v>
                </c:pt>
                <c:pt idx="108">
                  <c:v>76.421346987154706</c:v>
                </c:pt>
                <c:pt idx="109">
                  <c:v>76.72666326384396</c:v>
                </c:pt>
                <c:pt idx="110">
                  <c:v>77.029184319395398</c:v>
                </c:pt>
                <c:pt idx="111">
                  <c:v>77.328971553464783</c:v>
                </c:pt>
                <c:pt idx="112">
                  <c:v>77.626084250482137</c:v>
                </c:pt>
                <c:pt idx="113">
                  <c:v>77.920579678263593</c:v>
                </c:pt>
                <c:pt idx="114">
                  <c:v>78.21251318085605</c:v>
                </c:pt>
                <c:pt idx="115">
                  <c:v>78.501938266017646</c:v>
                </c:pt>
                <c:pt idx="116">
                  <c:v>78.788906687706529</c:v>
                </c:pt>
                <c:pt idx="117">
                  <c:v>79.073468523918947</c:v>
                </c:pt>
                <c:pt idx="118">
                  <c:v>79.355672250190139</c:v>
                </c:pt>
                <c:pt idx="119">
                  <c:v>79.635564809048546</c:v>
                </c:pt>
                <c:pt idx="120">
                  <c:v>79.913191675690271</c:v>
                </c:pt>
                <c:pt idx="121">
                  <c:v>80.188596920119963</c:v>
                </c:pt>
                <c:pt idx="122">
                  <c:v>80.461823265986652</c:v>
                </c:pt>
                <c:pt idx="123">
                  <c:v>80.732912146324978</c:v>
                </c:pt>
                <c:pt idx="124">
                  <c:v>81.001903756397255</c:v>
                </c:pt>
                <c:pt idx="125">
                  <c:v>81.268837103816992</c:v>
                </c:pt>
                <c:pt idx="126">
                  <c:v>81.533750056122045</c:v>
                </c:pt>
                <c:pt idx="127">
                  <c:v>81.796679385952714</c:v>
                </c:pt>
                <c:pt idx="128">
                  <c:v>82.057660813979723</c:v>
                </c:pt>
                <c:pt idx="129">
                  <c:v>82.316729049716358</c:v>
                </c:pt>
                <c:pt idx="130">
                  <c:v>82.573917830340363</c:v>
                </c:pt>
                <c:pt idx="131">
                  <c:v>82.829259957641426</c:v>
                </c:pt>
                <c:pt idx="132">
                  <c:v>83.08278733320347</c:v>
                </c:pt>
                <c:pt idx="133">
                  <c:v>83.334530991922904</c:v>
                </c:pt>
                <c:pt idx="134">
                  <c:v>83.584521133957054</c:v>
                </c:pt>
                <c:pt idx="135">
                  <c:v>83.832787155191312</c:v>
                </c:pt>
                <c:pt idx="136">
                  <c:v>84.079357676307396</c:v>
                </c:pt>
                <c:pt idx="137">
                  <c:v>84.324260570530114</c:v>
                </c:pt>
                <c:pt idx="138">
                  <c:v>84.567522990124189</c:v>
                </c:pt>
                <c:pt idx="139">
                  <c:v>84.809171391709455</c:v>
                </c:pt>
                <c:pt idx="140">
                  <c:v>85.049231560457329</c:v>
                </c:pt>
                <c:pt idx="141">
                  <c:v>85.287728633228269</c:v>
                </c:pt>
                <c:pt idx="142">
                  <c:v>85.52468712070548</c:v>
                </c:pt>
                <c:pt idx="143">
                  <c:v>85.760130928577581</c:v>
                </c:pt>
                <c:pt idx="144">
                  <c:v>85.994083377819209</c:v>
                </c:pt>
                <c:pt idx="145">
                  <c:v>86.226567224115669</c:v>
                </c:pt>
                <c:pt idx="146">
                  <c:v>86.457604676475199</c:v>
                </c:pt>
                <c:pt idx="147">
                  <c:v>86.687217415069682</c:v>
                </c:pt>
                <c:pt idx="148">
                  <c:v>86.915426608341789</c:v>
                </c:pt>
                <c:pt idx="149">
                  <c:v>87.142252929415832</c:v>
                </c:pt>
                <c:pt idx="150">
                  <c:v>87.367716571845307</c:v>
                </c:pt>
                <c:pt idx="151">
                  <c:v>87.591837264729961</c:v>
                </c:pt>
                <c:pt idx="152">
                  <c:v>87.814634287232877</c:v>
                </c:pt>
                <c:pt idx="153">
                  <c:v>88.036126482525347</c:v>
                </c:pt>
                <c:pt idx="154">
                  <c:v>88.256332271188128</c:v>
                </c:pt>
                <c:pt idx="155">
                  <c:v>88.475269664093005</c:v>
                </c:pt>
                <c:pt idx="156">
                  <c:v>88.692956274789935</c:v>
                </c:pt>
                <c:pt idx="157">
                  <c:v>88.909409331422353</c:v>
                </c:pt>
                <c:pt idx="158">
                  <c:v>89.124645688191691</c:v>
                </c:pt>
                <c:pt idx="159">
                  <c:v>89.338681836393135</c:v>
                </c:pt>
                <c:pt idx="160">
                  <c:v>89.551533915039599</c:v>
                </c:pt>
                <c:pt idx="161">
                  <c:v>89.763217721094904</c:v>
                </c:pt>
                <c:pt idx="162">
                  <c:v>89.973748719331539</c:v>
                </c:pt>
                <c:pt idx="163">
                  <c:v>90.183142051830515</c:v>
                </c:pt>
                <c:pt idx="164">
                  <c:v>90.39141254713887</c:v>
                </c:pt>
                <c:pt idx="165">
                  <c:v>90.598574729099539</c:v>
                </c:pt>
                <c:pt idx="166">
                  <c:v>90.804642825367296</c:v>
                </c:pt>
                <c:pt idx="167">
                  <c:v>91.00963077562524</c:v>
                </c:pt>
                <c:pt idx="168">
                  <c:v>91.213552239513504</c:v>
                </c:pt>
                <c:pt idx="169">
                  <c:v>91.416420604282607</c:v>
                </c:pt>
                <c:pt idx="170">
                  <c:v>91.61824899218368</c:v>
                </c:pt>
                <c:pt idx="171">
                  <c:v>91.819050267604595</c:v>
                </c:pt>
                <c:pt idx="172">
                  <c:v>92.018837043965348</c:v>
                </c:pt>
                <c:pt idx="173">
                  <c:v>92.217621690379502</c:v>
                </c:pt>
                <c:pt idx="174">
                  <c:v>92.415416338093308</c:v>
                </c:pt>
                <c:pt idx="175">
                  <c:v>92.612232886710615</c:v>
                </c:pt>
                <c:pt idx="176">
                  <c:v>92.808083010212314</c:v>
                </c:pt>
                <c:pt idx="177">
                  <c:v>93.002978162778561</c:v>
                </c:pt>
                <c:pt idx="178">
                  <c:v>93.196929584420786</c:v>
                </c:pt>
                <c:pt idx="179">
                  <c:v>93.389948306432942</c:v>
                </c:pt>
                <c:pt idx="180">
                  <c:v>93.582045156666396</c:v>
                </c:pt>
                <c:pt idx="181">
                  <c:v>93.773230764637248</c:v>
                </c:pt>
                <c:pt idx="182">
                  <c:v>93.963515566471912</c:v>
                </c:pt>
                <c:pt idx="183">
                  <c:v>94.152909809696794</c:v>
                </c:pt>
                <c:pt idx="184">
                  <c:v>94.341423557878684</c:v>
                </c:pt>
                <c:pt idx="185">
                  <c:v>94.529066695120292</c:v>
                </c:pt>
                <c:pt idx="186">
                  <c:v>94.715848930418346</c:v>
                </c:pt>
                <c:pt idx="187">
                  <c:v>94.901779801886875</c:v>
                </c:pt>
                <c:pt idx="188">
                  <c:v>95.086868680852689</c:v>
                </c:pt>
                <c:pt idx="189">
                  <c:v>95.271124775826905</c:v>
                </c:pt>
                <c:pt idx="190">
                  <c:v>95.454557136356655</c:v>
                </c:pt>
                <c:pt idx="191">
                  <c:v>95.637174656762525</c:v>
                </c:pt>
                <c:pt idx="192">
                  <c:v>95.818986079764201</c:v>
                </c:pt>
                <c:pt idx="193">
                  <c:v>95.999999999999915</c:v>
                </c:pt>
                <c:pt idx="194">
                  <c:v>96.180224867442561</c:v>
                </c:pt>
                <c:pt idx="195">
                  <c:v>96.35966899071579</c:v>
                </c:pt>
                <c:pt idx="196">
                  <c:v>96.538340540315218</c:v>
                </c:pt>
                <c:pt idx="197">
                  <c:v>96.716247551735663</c:v>
                </c:pt>
                <c:pt idx="198">
                  <c:v>96.893397928510268</c:v>
                </c:pt>
                <c:pt idx="199">
                  <c:v>97.069799445162104</c:v>
                </c:pt>
                <c:pt idx="200">
                  <c:v>97.245459750073181</c:v>
                </c:pt>
                <c:pt idx="201">
                  <c:v>97.420386368272645</c:v>
                </c:pt>
                <c:pt idx="202">
                  <c:v>97.59458670414692</c:v>
                </c:pt>
                <c:pt idx="203">
                  <c:v>97.768068044075065</c:v>
                </c:pt>
                <c:pt idx="204">
                  <c:v>97.940837558991134</c:v>
                </c:pt>
                <c:pt idx="205">
                  <c:v>98.112902306876393</c:v>
                </c:pt>
                <c:pt idx="206">
                  <c:v>98.284269235183629</c:v>
                </c:pt>
                <c:pt idx="207">
                  <c:v>98.454945183195491</c:v>
                </c:pt>
                <c:pt idx="208">
                  <c:v>98.624936884319652</c:v>
                </c:pt>
                <c:pt idx="209">
                  <c:v>98.794250968322075</c:v>
                </c:pt>
                <c:pt idx="210">
                  <c:v>98.962893963501116</c:v>
                </c:pt>
                <c:pt idx="211">
                  <c:v>99.13087229880378</c:v>
                </c:pt>
                <c:pt idx="212">
                  <c:v>99.298192305886303</c:v>
                </c:pt>
                <c:pt idx="213">
                  <c:v>99.464860221120759</c:v>
                </c:pt>
                <c:pt idx="214">
                  <c:v>101.09698196123063</c:v>
                </c:pt>
                <c:pt idx="215">
                  <c:v>102.67011626783714</c:v>
                </c:pt>
                <c:pt idx="216">
                  <c:v>104.18919161758515</c:v>
                </c:pt>
                <c:pt idx="217">
                  <c:v>105.65851284907826</c:v>
                </c:pt>
                <c:pt idx="218">
                  <c:v>107.08186449398784</c:v>
                </c:pt>
                <c:pt idx="219">
                  <c:v>108.46259328689277</c:v>
                </c:pt>
                <c:pt idx="220">
                  <c:v>109.80367473386664</c:v>
                </c:pt>
                <c:pt idx="221">
                  <c:v>111.10776732826086</c:v>
                </c:pt>
                <c:pt idx="222">
                  <c:v>112.37725708855274</c:v>
                </c:pt>
                <c:pt idx="223">
                  <c:v>113.61429443710865</c:v>
                </c:pt>
                <c:pt idx="224">
                  <c:v>114.82082496108765</c:v>
                </c:pt>
                <c:pt idx="225">
                  <c:v>115.99861524454596</c:v>
                </c:pt>
                <c:pt idx="226">
                  <c:v>117.14927469807127</c:v>
                </c:pt>
                <c:pt idx="227">
                  <c:v>118.2742741141445</c:v>
                </c:pt>
                <c:pt idx="228">
                  <c:v>119.37496152549494</c:v>
                </c:pt>
                <c:pt idx="229">
                  <c:v>120.45257582765912</c:v>
                </c:pt>
                <c:pt idx="230">
                  <c:v>121.50825853693991</c:v>
                </c:pt>
                <c:pt idx="231">
                  <c:v>122.54306398456161</c:v>
                </c:pt>
                <c:pt idx="232">
                  <c:v>123.55796819234563</c:v>
                </c:pt>
                <c:pt idx="233">
                  <c:v>124.55387663120126</c:v>
                </c:pt>
                <c:pt idx="234">
                  <c:v>125.5316310285403</c:v>
                </c:pt>
                <c:pt idx="235">
                  <c:v>126.49201536242987</c:v>
                </c:pt>
                <c:pt idx="236">
                  <c:v>127.43576115740333</c:v>
                </c:pt>
                <c:pt idx="237">
                  <c:v>128.36355217822293</c:v>
                </c:pt>
                <c:pt idx="238">
                  <c:v>129.27602860264582</c:v>
                </c:pt>
                <c:pt idx="239">
                  <c:v>130.17379074171618</c:v>
                </c:pt>
                <c:pt idx="240">
                  <c:v>131.05740236574948</c:v>
                </c:pt>
                <c:pt idx="241">
                  <c:v>131.9273936855792</c:v>
                </c:pt>
                <c:pt idx="242">
                  <c:v>132.78426403146904</c:v>
                </c:pt>
                <c:pt idx="243">
                  <c:v>133.62848426609307</c:v>
                </c:pt>
                <c:pt idx="244">
                  <c:v>134.46049896293769</c:v>
                </c:pt>
                <c:pt idx="245">
                  <c:v>135.28072837722621</c:v>
                </c:pt>
                <c:pt idx="246">
                  <c:v>136.08957023285416</c:v>
                </c:pt>
                <c:pt idx="247">
                  <c:v>136.88740134576381</c:v>
                </c:pt>
                <c:pt idx="248">
                  <c:v>137.67457910156693</c:v>
                </c:pt>
                <c:pt idx="249">
                  <c:v>138.45144280299144</c:v>
                </c:pt>
                <c:pt idx="250">
                  <c:v>139.21831490080319</c:v>
                </c:pt>
                <c:pt idx="251">
                  <c:v>139.97550212020542</c:v>
                </c:pt>
                <c:pt idx="252">
                  <c:v>140.72329649328955</c:v>
                </c:pt>
                <c:pt idx="253">
                  <c:v>141.46197630687394</c:v>
                </c:pt>
                <c:pt idx="254">
                  <c:v>142.19180697399781</c:v>
                </c:pt>
                <c:pt idx="255">
                  <c:v>142.9130418364023</c:v>
                </c:pt>
                <c:pt idx="256">
                  <c:v>143.62592290451707</c:v>
                </c:pt>
                <c:pt idx="257">
                  <c:v>144.3306815407594</c:v>
                </c:pt>
                <c:pt idx="258">
                  <c:v>145.02753909132738</c:v>
                </c:pt>
                <c:pt idx="259">
                  <c:v>145.71670747112296</c:v>
                </c:pt>
                <c:pt idx="260">
                  <c:v>146.39838970595471</c:v>
                </c:pt>
                <c:pt idx="261">
                  <c:v>147.07278043574846</c:v>
                </c:pt>
                <c:pt idx="262">
                  <c:v>147.74006638211378</c:v>
                </c:pt>
                <c:pt idx="263">
                  <c:v>148.40042678328479</c:v>
                </c:pt>
                <c:pt idx="264">
                  <c:v>149.05403379915376</c:v>
                </c:pt>
                <c:pt idx="265">
                  <c:v>149.70105288885813</c:v>
                </c:pt>
                <c:pt idx="266">
                  <c:v>150.34164316314258</c:v>
                </c:pt>
                <c:pt idx="267">
                  <c:v>150.97595771351249</c:v>
                </c:pt>
                <c:pt idx="268">
                  <c:v>151.604143920007</c:v>
                </c:pt>
                <c:pt idx="269">
                  <c:v>152.22634373925257</c:v>
                </c:pt>
                <c:pt idx="270">
                  <c:v>152.84269397430941</c:v>
                </c:pt>
                <c:pt idx="271">
                  <c:v>153.45332652768798</c:v>
                </c:pt>
                <c:pt idx="272">
                  <c:v>154.05836863879074</c:v>
                </c:pt>
                <c:pt idx="273">
                  <c:v>154.65794310692951</c:v>
                </c:pt>
                <c:pt idx="274">
                  <c:v>155.25216850096422</c:v>
                </c:pt>
                <c:pt idx="275">
                  <c:v>155.84115935652727</c:v>
                </c:pt>
                <c:pt idx="276">
                  <c:v>156.42502636171218</c:v>
                </c:pt>
                <c:pt idx="277">
                  <c:v>157.00387653203524</c:v>
                </c:pt>
                <c:pt idx="278">
                  <c:v>157.577813375413</c:v>
                </c:pt>
                <c:pt idx="279">
                  <c:v>158.14693704783792</c:v>
                </c:pt>
                <c:pt idx="280">
                  <c:v>158.71134450038025</c:v>
                </c:pt>
                <c:pt idx="281">
                  <c:v>159.27112961809709</c:v>
                </c:pt>
                <c:pt idx="282">
                  <c:v>159.8263833513806</c:v>
                </c:pt>
                <c:pt idx="283">
                  <c:v>160.37719384023987</c:v>
                </c:pt>
                <c:pt idx="284">
                  <c:v>160.92364653197333</c:v>
                </c:pt>
                <c:pt idx="285">
                  <c:v>161.46582429264996</c:v>
                </c:pt>
                <c:pt idx="286">
                  <c:v>162.00380751279451</c:v>
                </c:pt>
                <c:pt idx="287">
                  <c:v>162.5376742076339</c:v>
                </c:pt>
                <c:pt idx="288">
                  <c:v>163.06750011224403</c:v>
                </c:pt>
                <c:pt idx="289">
                  <c:v>163.59335877190543</c:v>
                </c:pt>
                <c:pt idx="290">
                  <c:v>164.11532162795939</c:v>
                </c:pt>
                <c:pt idx="291">
                  <c:v>164.6334580994328</c:v>
                </c:pt>
                <c:pt idx="292">
                  <c:v>165.14783566068081</c:v>
                </c:pt>
                <c:pt idx="293">
                  <c:v>165.6585199152828</c:v>
                </c:pt>
                <c:pt idx="294">
                  <c:v>166.16557466640688</c:v>
                </c:pt>
                <c:pt idx="295">
                  <c:v>166.66906198384575</c:v>
                </c:pt>
                <c:pt idx="296">
                  <c:v>167.16904226791405</c:v>
                </c:pt>
                <c:pt idx="297">
                  <c:v>167.66557431038254</c:v>
                </c:pt>
                <c:pt idx="298">
                  <c:v>168.15871535261485</c:v>
                </c:pt>
                <c:pt idx="299">
                  <c:v>168.64852114106031</c:v>
                </c:pt>
                <c:pt idx="300">
                  <c:v>169.13504598024832</c:v>
                </c:pt>
                <c:pt idx="301">
                  <c:v>169.61834278341885</c:v>
                </c:pt>
                <c:pt idx="302">
                  <c:v>170.0984631209146</c:v>
                </c:pt>
                <c:pt idx="303">
                  <c:v>170.57545726645648</c:v>
                </c:pt>
                <c:pt idx="304">
                  <c:v>171.04937424141096</c:v>
                </c:pt>
                <c:pt idx="305">
                  <c:v>171.52026185715516</c:v>
                </c:pt>
                <c:pt idx="306">
                  <c:v>171.98816675563836</c:v>
                </c:pt>
                <c:pt idx="307">
                  <c:v>172.45313444823128</c:v>
                </c:pt>
                <c:pt idx="308">
                  <c:v>172.91520935295034</c:v>
                </c:pt>
                <c:pt idx="309">
                  <c:v>173.37443483013928</c:v>
                </c:pt>
                <c:pt idx="310">
                  <c:v>173.83085321668349</c:v>
                </c:pt>
                <c:pt idx="311">
                  <c:v>174.28450585883161</c:v>
                </c:pt>
                <c:pt idx="312">
                  <c:v>174.73543314369053</c:v>
                </c:pt>
                <c:pt idx="313">
                  <c:v>175.18367452945995</c:v>
                </c:pt>
                <c:pt idx="314">
                  <c:v>175.6292685744657</c:v>
                </c:pt>
                <c:pt idx="315">
                  <c:v>176.07225296505061</c:v>
                </c:pt>
                <c:pt idx="316">
                  <c:v>176.51266454237617</c:v>
                </c:pt>
                <c:pt idx="317">
                  <c:v>176.95053932818595</c:v>
                </c:pt>
                <c:pt idx="318">
                  <c:v>177.38591254957981</c:v>
                </c:pt>
                <c:pt idx="319">
                  <c:v>177.81881866284465</c:v>
                </c:pt>
                <c:pt idx="320">
                  <c:v>178.24929137638338</c:v>
                </c:pt>
                <c:pt idx="321">
                  <c:v>178.67736367278619</c:v>
                </c:pt>
                <c:pt idx="322">
                  <c:v>179.1030678300792</c:v>
                </c:pt>
                <c:pt idx="323">
                  <c:v>179.52643544218975</c:v>
                </c:pt>
                <c:pt idx="324">
                  <c:v>179.94749743866302</c:v>
                </c:pt>
                <c:pt idx="325">
                  <c:v>180.36628410366097</c:v>
                </c:pt>
                <c:pt idx="326">
                  <c:v>180.78282509427774</c:v>
                </c:pt>
                <c:pt idx="327">
                  <c:v>181.19714945819911</c:v>
                </c:pt>
                <c:pt idx="328">
                  <c:v>181.60928565073459</c:v>
                </c:pt>
                <c:pt idx="329">
                  <c:v>182.01926155125042</c:v>
                </c:pt>
                <c:pt idx="330">
                  <c:v>182.42710447902698</c:v>
                </c:pt>
                <c:pt idx="331">
                  <c:v>182.83284120856521</c:v>
                </c:pt>
                <c:pt idx="332">
                  <c:v>183.23649798436728</c:v>
                </c:pt>
                <c:pt idx="333">
                  <c:v>183.63810053520919</c:v>
                </c:pt>
                <c:pt idx="334">
                  <c:v>184.0376740879307</c:v>
                </c:pt>
                <c:pt idx="335">
                  <c:v>184.435243380759</c:v>
                </c:pt>
                <c:pt idx="336">
                  <c:v>184.83083267618653</c:v>
                </c:pt>
                <c:pt idx="337">
                  <c:v>185.22446577342123</c:v>
                </c:pt>
                <c:pt idx="338">
                  <c:v>185.61616602042474</c:v>
                </c:pt>
                <c:pt idx="339">
                  <c:v>186.00595632555707</c:v>
                </c:pt>
                <c:pt idx="340">
                  <c:v>186.39385916884169</c:v>
                </c:pt>
                <c:pt idx="341">
                  <c:v>186.779896612866</c:v>
                </c:pt>
                <c:pt idx="342">
                  <c:v>187.16409031333279</c:v>
                </c:pt>
                <c:pt idx="343">
                  <c:v>187.54646152927452</c:v>
                </c:pt>
                <c:pt idx="344">
                  <c:v>187.92703113294374</c:v>
                </c:pt>
                <c:pt idx="345">
                  <c:v>188.30581961939362</c:v>
                </c:pt>
                <c:pt idx="346">
                  <c:v>188.68284711575728</c:v>
                </c:pt>
                <c:pt idx="347">
                  <c:v>189.05813339024064</c:v>
                </c:pt>
                <c:pt idx="348">
                  <c:v>189.43169786083669</c:v>
                </c:pt>
                <c:pt idx="349">
                  <c:v>189.80355960377366</c:v>
                </c:pt>
                <c:pt idx="350">
                  <c:v>190.17373736170529</c:v>
                </c:pt>
                <c:pt idx="351">
                  <c:v>190.54224955165373</c:v>
                </c:pt>
                <c:pt idx="352">
                  <c:v>190.90911427271331</c:v>
                </c:pt>
                <c:pt idx="353">
                  <c:v>191.27434931352505</c:v>
                </c:pt>
                <c:pt idx="354">
                  <c:v>191.6379721595284</c:v>
                </c:pt>
                <c:pt idx="355">
                  <c:v>191.99999999999997</c:v>
                </c:pt>
              </c:numCache>
            </c:numRef>
          </c:yVal>
          <c:smooth val="1"/>
          <c:extLst>
            <c:ext xmlns:c16="http://schemas.microsoft.com/office/drawing/2014/chart" uri="{C3380CC4-5D6E-409C-BE32-E72D297353CC}">
              <c16:uniqueId val="{00000003-308E-46CA-8CD1-2717CDD33711}"/>
            </c:ext>
          </c:extLst>
        </c:ser>
        <c:dLbls>
          <c:showLegendKey val="0"/>
          <c:showVal val="0"/>
          <c:showCatName val="0"/>
          <c:showSerName val="0"/>
          <c:showPercent val="0"/>
          <c:showBubbleSize val="0"/>
        </c:dLbls>
        <c:axId val="927866376"/>
        <c:axId val="927872648"/>
      </c:scatterChart>
      <c:valAx>
        <c:axId val="927866376"/>
        <c:scaling>
          <c:orientation val="minMax"/>
          <c:max val="120000"/>
        </c:scaling>
        <c:delete val="0"/>
        <c:axPos val="b"/>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Droge in Gramm</a:t>
                </a:r>
              </a:p>
            </c:rich>
          </c:tx>
          <c:overlay val="0"/>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72648"/>
        <c:crosses val="autoZero"/>
        <c:crossBetween val="midCat"/>
      </c:valAx>
      <c:valAx>
        <c:axId val="927872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Strafmass</a:t>
                </a:r>
                <a:r>
                  <a:rPr lang="de-CH" sz="2000" b="0" baseline="0">
                    <a:solidFill>
                      <a:srgbClr val="636363"/>
                    </a:solidFill>
                  </a:rPr>
                  <a:t> in Monaten</a:t>
                </a:r>
                <a:endParaRPr lang="de-CH" sz="2000" b="0">
                  <a:solidFill>
                    <a:srgbClr val="636363"/>
                  </a:solidFill>
                </a:endParaRPr>
              </a:p>
            </c:rich>
          </c:tx>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66376"/>
        <c:crosses val="autoZero"/>
        <c:crossBetween val="midCat"/>
      </c:valAx>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de-CH" sz="2000"/>
              <a:t>Strafmass Hansjakob bis 1'600'000g</a:t>
            </a:r>
          </a:p>
        </c:rich>
      </c:tx>
      <c:overlay val="0"/>
      <c:spPr>
        <a:noFill/>
        <a:ln>
          <a:noFill/>
        </a:ln>
        <a:effectLst/>
      </c:spPr>
    </c:title>
    <c:autoTitleDeleted val="0"/>
    <c:plotArea>
      <c:layout/>
      <c:scatterChart>
        <c:scatterStyle val="smoothMarker"/>
        <c:varyColors val="0"/>
        <c:ser>
          <c:idx val="0"/>
          <c:order val="0"/>
          <c:tx>
            <c:strRef>
              <c:f>Plots!$BY$2</c:f>
              <c:strCache>
                <c:ptCount val="1"/>
                <c:pt idx="0">
                  <c:v>Heroin</c:v>
                </c:pt>
              </c:strCache>
            </c:strRef>
          </c:tx>
          <c:marker>
            <c:symbol val="none"/>
          </c:marker>
          <c:xVal>
            <c:numRef>
              <c:f>Plots!$BY$3:$BY$358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Plots!$BZ$3:$BZ$358</c:f>
              <c:numCache>
                <c:formatCode>0.00</c:formatCode>
                <c:ptCount val="356"/>
                <c:pt idx="0">
                  <c:v>1</c:v>
                </c:pt>
                <c:pt idx="1">
                  <c:v>2</c:v>
                </c:pt>
                <c:pt idx="2">
                  <c:v>3</c:v>
                </c:pt>
                <c:pt idx="3">
                  <c:v>4</c:v>
                </c:pt>
                <c:pt idx="4">
                  <c:v>5</c:v>
                </c:pt>
                <c:pt idx="5">
                  <c:v>6</c:v>
                </c:pt>
                <c:pt idx="6">
                  <c:v>7</c:v>
                </c:pt>
                <c:pt idx="7">
                  <c:v>8</c:v>
                </c:pt>
                <c:pt idx="8">
                  <c:v>9</c:v>
                </c:pt>
                <c:pt idx="9">
                  <c:v>10</c:v>
                </c:pt>
                <c:pt idx="10">
                  <c:v>11</c:v>
                </c:pt>
                <c:pt idx="11">
                  <c:v>12</c:v>
                </c:pt>
                <c:pt idx="12">
                  <c:v>14.227573217960249</c:v>
                </c:pt>
                <c:pt idx="13">
                  <c:v>16.286505699569439</c:v>
                </c:pt>
                <c:pt idx="14">
                  <c:v>17.925618986228656</c:v>
                </c:pt>
                <c:pt idx="15">
                  <c:v>19.309787692112593</c:v>
                </c:pt>
                <c:pt idx="16">
                  <c:v>20.519711360120361</c:v>
                </c:pt>
                <c:pt idx="17">
                  <c:v>21.601645965105817</c:v>
                </c:pt>
                <c:pt idx="18">
                  <c:v>22.584864693144674</c:v>
                </c:pt>
                <c:pt idx="19">
                  <c:v>23.489205847013178</c:v>
                </c:pt>
                <c:pt idx="20">
                  <c:v>24.328807982293601</c:v>
                </c:pt>
                <c:pt idx="21">
                  <c:v>25.114144712877824</c:v>
                </c:pt>
                <c:pt idx="22">
                  <c:v>25.8532162803826</c:v>
                </c:pt>
                <c:pt idx="23">
                  <c:v>27.21636846381346</c:v>
                </c:pt>
                <c:pt idx="24">
                  <c:v>28.455146435920497</c:v>
                </c:pt>
                <c:pt idx="25">
                  <c:v>29.59454489196564</c:v>
                </c:pt>
                <c:pt idx="26">
                  <c:v>30.65237729574212</c:v>
                </c:pt>
                <c:pt idx="27">
                  <c:v>35.088212858554392</c:v>
                </c:pt>
                <c:pt idx="28">
                  <c:v>38.619575384225186</c:v>
                </c:pt>
                <c:pt idx="29">
                  <c:v>41.601676461038075</c:v>
                </c:pt>
                <c:pt idx="30">
                  <c:v>44.208377983684649</c:v>
                </c:pt>
                <c:pt idx="31">
                  <c:v>46.539335429011224</c:v>
                </c:pt>
                <c:pt idx="32">
                  <c:v>48.657615964587201</c:v>
                </c:pt>
                <c:pt idx="33">
                  <c:v>50.605959918104965</c:v>
                </c:pt>
                <c:pt idx="34">
                  <c:v>52.414827884177932</c:v>
                </c:pt>
                <c:pt idx="35">
                  <c:v>66.038544977892542</c:v>
                </c:pt>
                <c:pt idx="36">
                  <c:v>75.595262993692359</c:v>
                </c:pt>
                <c:pt idx="37">
                  <c:v>83.203352922076164</c:v>
                </c:pt>
                <c:pt idx="38">
                  <c:v>89.628094931143323</c:v>
                </c:pt>
                <c:pt idx="39">
                  <c:v>95.244063118091958</c:v>
                </c:pt>
                <c:pt idx="40">
                  <c:v>100.26595869929167</c:v>
                </c:pt>
                <c:pt idx="41">
                  <c:v>104.82965576835588</c:v>
                </c:pt>
                <c:pt idx="42">
                  <c:v>109.02723556992841</c:v>
                </c:pt>
                <c:pt idx="43">
                  <c:v>112.92432346572348</c:v>
                </c:pt>
                <c:pt idx="44">
                  <c:v>116.56953366502911</c:v>
                </c:pt>
                <c:pt idx="45">
                  <c:v>120</c:v>
                </c:pt>
                <c:pt idx="46">
                  <c:v>123.24480295498074</c:v>
                </c:pt>
                <c:pt idx="47">
                  <c:v>126.3271919531276</c:v>
                </c:pt>
                <c:pt idx="48">
                  <c:v>129.266081401913</c:v>
                </c:pt>
                <c:pt idx="49">
                  <c:v>132.07708995578508</c:v>
                </c:pt>
                <c:pt idx="50">
                  <c:v>134.77328201610669</c:v>
                </c:pt>
                <c:pt idx="51">
                  <c:v>137.36570910639989</c:v>
                </c:pt>
                <c:pt idx="52">
                  <c:v>139.86381314361736</c:v>
                </c:pt>
                <c:pt idx="53">
                  <c:v>142.27573217960247</c:v>
                </c:pt>
                <c:pt idx="54">
                  <c:v>144.60853585051379</c:v>
                </c:pt>
                <c:pt idx="55">
                  <c:v>146.86840924099926</c:v>
                </c:pt>
                <c:pt idx="56">
                  <c:v>149.06079827441673</c:v>
                </c:pt>
                <c:pt idx="57">
                  <c:v>151.1905259873848</c:v>
                </c:pt>
                <c:pt idx="58">
                  <c:v>153.26188647871066</c:v>
                </c:pt>
                <c:pt idx="59">
                  <c:v>155.27872153312612</c:v>
                </c:pt>
                <c:pt idx="60">
                  <c:v>157.24448365253383</c:v>
                </c:pt>
                <c:pt idx="61">
                  <c:v>159.1622883158557</c:v>
                </c:pt>
                <c:pt idx="62">
                  <c:v>161.03495762398762</c:v>
                </c:pt>
                <c:pt idx="63">
                  <c:v>162.8650569956944</c:v>
                </c:pt>
                <c:pt idx="64">
                  <c:v>164.65492621378149</c:v>
                </c:pt>
                <c:pt idx="65">
                  <c:v>166.40670584415241</c:v>
                </c:pt>
                <c:pt idx="66">
                  <c:v>168.12235983932322</c:v>
                </c:pt>
                <c:pt idx="67">
                  <c:v>169.80369497551101</c:v>
                </c:pt>
                <c:pt idx="68">
                  <c:v>171.45237764626788</c:v>
                </c:pt>
                <c:pt idx="69">
                  <c:v>173.06994843688909</c:v>
                </c:pt>
                <c:pt idx="70">
                  <c:v>174.65783482591931</c:v>
                </c:pt>
                <c:pt idx="71">
                  <c:v>176.21736229820678</c:v>
                </c:pt>
                <c:pt idx="72">
                  <c:v>177.74976410444228</c:v>
                </c:pt>
                <c:pt idx="73">
                  <c:v>179.25618986228656</c:v>
                </c:pt>
                <c:pt idx="74">
                  <c:v>180.73771316191585</c:v>
                </c:pt>
                <c:pt idx="75">
                  <c:v>182.19533831253977</c:v>
                </c:pt>
                <c:pt idx="76">
                  <c:v>183.63000634493298</c:v>
                </c:pt>
                <c:pt idx="77">
                  <c:v>185.04260036730972</c:v>
                </c:pt>
                <c:pt idx="78">
                  <c:v>186.43395035723154</c:v>
                </c:pt>
                <c:pt idx="79">
                  <c:v>187.80483746007104</c:v>
                </c:pt>
                <c:pt idx="80">
                  <c:v>189.15599785440224</c:v>
                </c:pt>
                <c:pt idx="81">
                  <c:v>190.48812623618392</c:v>
                </c:pt>
                <c:pt idx="82">
                  <c:v>191.80187896644364</c:v>
                </c:pt>
                <c:pt idx="83">
                  <c:v>193.09787692112602</c:v>
                </c:pt>
                <c:pt idx="84">
                  <c:v>194.37670807664909</c:v>
                </c:pt>
                <c:pt idx="85">
                  <c:v>195.63892986034995</c:v>
                </c:pt>
                <c:pt idx="86">
                  <c:v>196.88507129128701</c:v>
                </c:pt>
                <c:pt idx="87">
                  <c:v>198.11563493367763</c:v>
                </c:pt>
                <c:pt idx="88">
                  <c:v>199.33109868251921</c:v>
                </c:pt>
                <c:pt idx="89">
                  <c:v>200.53191739858346</c:v>
                </c:pt>
                <c:pt idx="90">
                  <c:v>201.71852440793791</c:v>
                </c:pt>
                <c:pt idx="91">
                  <c:v>202.89133287939094</c:v>
                </c:pt>
                <c:pt idx="92">
                  <c:v>204.0507370917185</c:v>
                </c:pt>
                <c:pt idx="93">
                  <c:v>205.19711360120371</c:v>
                </c:pt>
                <c:pt idx="94">
                  <c:v>206.33082231885177</c:v>
                </c:pt>
                <c:pt idx="95">
                  <c:v>207.45220750563047</c:v>
                </c:pt>
                <c:pt idx="96">
                  <c:v>208.56159869318708</c:v>
                </c:pt>
                <c:pt idx="97">
                  <c:v>209.65931153671175</c:v>
                </c:pt>
                <c:pt idx="98">
                  <c:v>210.74564860592633</c:v>
                </c:pt>
                <c:pt idx="99">
                  <c:v>211.82090011956382</c:v>
                </c:pt>
                <c:pt idx="100">
                  <c:v>212.88534462817015</c:v>
                </c:pt>
                <c:pt idx="101">
                  <c:v>213.93924964957449</c:v>
                </c:pt>
                <c:pt idx="102">
                  <c:v>214.98287226095673</c:v>
                </c:pt>
                <c:pt idx="103">
                  <c:v>216.01645965105811</c:v>
                </c:pt>
                <c:pt idx="104">
                  <c:v>217.04024963574798</c:v>
                </c:pt>
                <c:pt idx="105">
                  <c:v>218.05447113985682</c:v>
                </c:pt>
                <c:pt idx="106">
                  <c:v>219.05934464792085</c:v>
                </c:pt>
                <c:pt idx="107">
                  <c:v>220.05508262623763</c:v>
                </c:pt>
                <c:pt idx="108">
                  <c:v>221.04188991842315</c:v>
                </c:pt>
                <c:pt idx="109">
                  <c:v>222.01996411646189</c:v>
                </c:pt>
                <c:pt idx="110">
                  <c:v>222.98949590907003</c:v>
                </c:pt>
                <c:pt idx="111">
                  <c:v>223.95066940903496</c:v>
                </c:pt>
                <c:pt idx="112">
                  <c:v>224.90366246105131</c:v>
                </c:pt>
                <c:pt idx="113">
                  <c:v>225.84864693144686</c:v>
                </c:pt>
                <c:pt idx="114">
                  <c:v>226.78578898107716</c:v>
                </c:pt>
                <c:pt idx="115">
                  <c:v>227.71524932255954</c:v>
                </c:pt>
                <c:pt idx="116">
                  <c:v>228.6371834629258</c:v>
                </c:pt>
                <c:pt idx="117">
                  <c:v>229.55174193268667</c:v>
                </c:pt>
                <c:pt idx="118">
                  <c:v>230.45907050221751</c:v>
                </c:pt>
                <c:pt idx="119">
                  <c:v>231.35931038631009</c:v>
                </c:pt>
                <c:pt idx="120">
                  <c:v>232.25259843766779</c:v>
                </c:pt>
                <c:pt idx="121">
                  <c:v>233.13906733005834</c:v>
                </c:pt>
                <c:pt idx="122">
                  <c:v>234.01884573179112</c:v>
                </c:pt>
                <c:pt idx="123">
                  <c:v>234.89205847013187</c:v>
                </c:pt>
                <c:pt idx="124">
                  <c:v>235.75882668722141</c:v>
                </c:pt>
                <c:pt idx="125">
                  <c:v>236.61926798802867</c:v>
                </c:pt>
                <c:pt idx="126">
                  <c:v>237.47349658082445</c:v>
                </c:pt>
                <c:pt idx="127">
                  <c:v>238.32162341063088</c:v>
                </c:pt>
                <c:pt idx="128">
                  <c:v>239.16375628606986</c:v>
                </c:pt>
                <c:pt idx="129">
                  <c:v>240</c:v>
                </c:pt>
                <c:pt idx="130">
                  <c:v>240</c:v>
                </c:pt>
                <c:pt idx="131">
                  <c:v>240</c:v>
                </c:pt>
                <c:pt idx="132">
                  <c:v>240</c:v>
                </c:pt>
                <c:pt idx="133">
                  <c:v>240</c:v>
                </c:pt>
                <c:pt idx="134">
                  <c:v>240</c:v>
                </c:pt>
                <c:pt idx="135">
                  <c:v>240</c:v>
                </c:pt>
                <c:pt idx="136">
                  <c:v>240</c:v>
                </c:pt>
                <c:pt idx="137">
                  <c:v>240</c:v>
                </c:pt>
                <c:pt idx="138">
                  <c:v>240</c:v>
                </c:pt>
                <c:pt idx="139">
                  <c:v>240</c:v>
                </c:pt>
                <c:pt idx="140">
                  <c:v>240</c:v>
                </c:pt>
                <c:pt idx="141">
                  <c:v>240</c:v>
                </c:pt>
                <c:pt idx="142">
                  <c:v>240</c:v>
                </c:pt>
                <c:pt idx="143">
                  <c:v>240</c:v>
                </c:pt>
                <c:pt idx="144">
                  <c:v>240</c:v>
                </c:pt>
                <c:pt idx="145">
                  <c:v>240</c:v>
                </c:pt>
                <c:pt idx="146">
                  <c:v>240</c:v>
                </c:pt>
                <c:pt idx="147">
                  <c:v>240</c:v>
                </c:pt>
                <c:pt idx="148">
                  <c:v>240</c:v>
                </c:pt>
                <c:pt idx="149">
                  <c:v>240</c:v>
                </c:pt>
                <c:pt idx="150">
                  <c:v>240</c:v>
                </c:pt>
                <c:pt idx="151">
                  <c:v>240</c:v>
                </c:pt>
                <c:pt idx="152">
                  <c:v>240</c:v>
                </c:pt>
                <c:pt idx="153">
                  <c:v>240</c:v>
                </c:pt>
                <c:pt idx="154">
                  <c:v>240</c:v>
                </c:pt>
                <c:pt idx="155">
                  <c:v>240</c:v>
                </c:pt>
                <c:pt idx="156">
                  <c:v>240</c:v>
                </c:pt>
                <c:pt idx="157">
                  <c:v>240</c:v>
                </c:pt>
                <c:pt idx="158">
                  <c:v>240</c:v>
                </c:pt>
                <c:pt idx="159">
                  <c:v>240</c:v>
                </c:pt>
                <c:pt idx="160">
                  <c:v>240</c:v>
                </c:pt>
                <c:pt idx="161">
                  <c:v>240</c:v>
                </c:pt>
                <c:pt idx="162">
                  <c:v>240</c:v>
                </c:pt>
                <c:pt idx="163">
                  <c:v>240</c:v>
                </c:pt>
                <c:pt idx="164">
                  <c:v>240</c:v>
                </c:pt>
                <c:pt idx="165">
                  <c:v>240</c:v>
                </c:pt>
                <c:pt idx="166">
                  <c:v>240</c:v>
                </c:pt>
                <c:pt idx="167">
                  <c:v>240</c:v>
                </c:pt>
                <c:pt idx="168">
                  <c:v>240</c:v>
                </c:pt>
                <c:pt idx="169">
                  <c:v>240</c:v>
                </c:pt>
                <c:pt idx="170">
                  <c:v>240</c:v>
                </c:pt>
                <c:pt idx="171">
                  <c:v>240</c:v>
                </c:pt>
                <c:pt idx="172">
                  <c:v>240</c:v>
                </c:pt>
                <c:pt idx="173">
                  <c:v>240</c:v>
                </c:pt>
                <c:pt idx="174">
                  <c:v>240</c:v>
                </c:pt>
                <c:pt idx="175">
                  <c:v>240</c:v>
                </c:pt>
                <c:pt idx="176">
                  <c:v>240</c:v>
                </c:pt>
                <c:pt idx="177">
                  <c:v>240</c:v>
                </c:pt>
                <c:pt idx="178">
                  <c:v>240</c:v>
                </c:pt>
                <c:pt idx="179">
                  <c:v>240</c:v>
                </c:pt>
                <c:pt idx="180">
                  <c:v>240</c:v>
                </c:pt>
                <c:pt idx="181">
                  <c:v>240</c:v>
                </c:pt>
                <c:pt idx="182">
                  <c:v>240</c:v>
                </c:pt>
                <c:pt idx="183">
                  <c:v>240</c:v>
                </c:pt>
                <c:pt idx="184">
                  <c:v>240</c:v>
                </c:pt>
                <c:pt idx="185">
                  <c:v>240</c:v>
                </c:pt>
                <c:pt idx="186">
                  <c:v>240</c:v>
                </c:pt>
                <c:pt idx="187">
                  <c:v>240</c:v>
                </c:pt>
                <c:pt idx="188">
                  <c:v>240</c:v>
                </c:pt>
                <c:pt idx="189">
                  <c:v>240</c:v>
                </c:pt>
                <c:pt idx="190">
                  <c:v>240</c:v>
                </c:pt>
                <c:pt idx="191">
                  <c:v>240</c:v>
                </c:pt>
                <c:pt idx="192">
                  <c:v>240</c:v>
                </c:pt>
                <c:pt idx="193">
                  <c:v>240</c:v>
                </c:pt>
                <c:pt idx="194">
                  <c:v>240</c:v>
                </c:pt>
                <c:pt idx="195">
                  <c:v>240</c:v>
                </c:pt>
                <c:pt idx="196">
                  <c:v>240</c:v>
                </c:pt>
                <c:pt idx="197">
                  <c:v>240</c:v>
                </c:pt>
                <c:pt idx="198">
                  <c:v>240</c:v>
                </c:pt>
                <c:pt idx="199">
                  <c:v>240</c:v>
                </c:pt>
                <c:pt idx="200">
                  <c:v>240</c:v>
                </c:pt>
                <c:pt idx="201">
                  <c:v>240</c:v>
                </c:pt>
                <c:pt idx="202">
                  <c:v>240</c:v>
                </c:pt>
                <c:pt idx="203">
                  <c:v>240</c:v>
                </c:pt>
                <c:pt idx="204">
                  <c:v>240</c:v>
                </c:pt>
                <c:pt idx="205">
                  <c:v>240</c:v>
                </c:pt>
                <c:pt idx="206">
                  <c:v>240</c:v>
                </c:pt>
                <c:pt idx="207">
                  <c:v>240</c:v>
                </c:pt>
                <c:pt idx="208">
                  <c:v>240</c:v>
                </c:pt>
                <c:pt idx="209">
                  <c:v>240</c:v>
                </c:pt>
                <c:pt idx="210">
                  <c:v>240</c:v>
                </c:pt>
                <c:pt idx="211">
                  <c:v>240</c:v>
                </c:pt>
                <c:pt idx="212">
                  <c:v>240</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0-ECEA-47DA-AA4D-65E99B3A2F96}"/>
            </c:ext>
          </c:extLst>
        </c:ser>
        <c:ser>
          <c:idx val="1"/>
          <c:order val="1"/>
          <c:tx>
            <c:strRef>
              <c:f>Plots!$CB$2</c:f>
              <c:strCache>
                <c:ptCount val="1"/>
                <c:pt idx="0">
                  <c:v>Kokain</c:v>
                </c:pt>
              </c:strCache>
            </c:strRef>
          </c:tx>
          <c:marker>
            <c:symbol val="none"/>
          </c:marker>
          <c:xVal>
            <c:numRef>
              <c:f>Plots!$CB$3:$CB$358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Plots!$CC$3:$CC$358</c:f>
              <c:numCache>
                <c:formatCode>0.00</c:formatCode>
                <c:ptCount val="356"/>
                <c:pt idx="0">
                  <c:v>0.66666666666666663</c:v>
                </c:pt>
                <c:pt idx="1">
                  <c:v>1.3333333333333333</c:v>
                </c:pt>
                <c:pt idx="2">
                  <c:v>2</c:v>
                </c:pt>
                <c:pt idx="3">
                  <c:v>2.6666666666666665</c:v>
                </c:pt>
                <c:pt idx="4">
                  <c:v>3.3333333333333335</c:v>
                </c:pt>
                <c:pt idx="5">
                  <c:v>4</c:v>
                </c:pt>
                <c:pt idx="6">
                  <c:v>4.666666666666667</c:v>
                </c:pt>
                <c:pt idx="7">
                  <c:v>5.333333333333333</c:v>
                </c:pt>
                <c:pt idx="8">
                  <c:v>6</c:v>
                </c:pt>
                <c:pt idx="9">
                  <c:v>6.666666666666667</c:v>
                </c:pt>
                <c:pt idx="10">
                  <c:v>7.333333333333333</c:v>
                </c:pt>
                <c:pt idx="11">
                  <c:v>8</c:v>
                </c:pt>
                <c:pt idx="12">
                  <c:v>12.428930023815434</c:v>
                </c:pt>
                <c:pt idx="13">
                  <c:v>14.227573217960249</c:v>
                </c:pt>
                <c:pt idx="14">
                  <c:v>15.659470564675456</c:v>
                </c:pt>
                <c:pt idx="15">
                  <c:v>16.868653306034986</c:v>
                </c:pt>
                <c:pt idx="16">
                  <c:v>17.925618986228656</c:v>
                </c:pt>
                <c:pt idx="17">
                  <c:v>18.870775921266134</c:v>
                </c:pt>
                <c:pt idx="18">
                  <c:v>19.729696594643759</c:v>
                </c:pt>
                <c:pt idx="19">
                  <c:v>20.519711360120361</c:v>
                </c:pt>
                <c:pt idx="20">
                  <c:v>21.253171383652219</c:v>
                </c:pt>
                <c:pt idx="21">
                  <c:v>21.939226209730474</c:v>
                </c:pt>
                <c:pt idx="22">
                  <c:v>22.584864693144674</c:v>
                </c:pt>
                <c:pt idx="23">
                  <c:v>23.775687811052517</c:v>
                </c:pt>
                <c:pt idx="24">
                  <c:v>24.857860047630869</c:v>
                </c:pt>
                <c:pt idx="25">
                  <c:v>25.8532162803826</c:v>
                </c:pt>
                <c:pt idx="26">
                  <c:v>26.77731800328678</c:v>
                </c:pt>
                <c:pt idx="27">
                  <c:v>30.65237729574212</c:v>
                </c:pt>
                <c:pt idx="28">
                  <c:v>33.737306612069972</c:v>
                </c:pt>
                <c:pt idx="29">
                  <c:v>36.342411856642798</c:v>
                </c:pt>
                <c:pt idx="30">
                  <c:v>38.619575384225186</c:v>
                </c:pt>
                <c:pt idx="31">
                  <c:v>40.655854272594148</c:v>
                </c:pt>
                <c:pt idx="32">
                  <c:v>42.506342767304439</c:v>
                </c:pt>
                <c:pt idx="33">
                  <c:v>44.208377983684649</c:v>
                </c:pt>
                <c:pt idx="34">
                  <c:v>45.78856970213328</c:v>
                </c:pt>
                <c:pt idx="35">
                  <c:v>57.689982812296321</c:v>
                </c:pt>
                <c:pt idx="36">
                  <c:v>66.038544977892542</c:v>
                </c:pt>
                <c:pt idx="37">
                  <c:v>72.684823713285581</c:v>
                </c:pt>
                <c:pt idx="38">
                  <c:v>78.297352823377267</c:v>
                </c:pt>
                <c:pt idx="39">
                  <c:v>83.203352922076164</c:v>
                </c:pt>
                <c:pt idx="40">
                  <c:v>87.590382797757812</c:v>
                </c:pt>
                <c:pt idx="41">
                  <c:v>91.577139404266561</c:v>
                </c:pt>
                <c:pt idx="42">
                  <c:v>95.244063118091958</c:v>
                </c:pt>
                <c:pt idx="43">
                  <c:v>98.648482973218819</c:v>
                </c:pt>
                <c:pt idx="44">
                  <c:v>101.83286739318982</c:v>
                </c:pt>
                <c:pt idx="45">
                  <c:v>104.82965576835588</c:v>
                </c:pt>
                <c:pt idx="46">
                  <c:v>107.6642522417457</c:v>
                </c:pt>
                <c:pt idx="47">
                  <c:v>110.35696705524484</c:v>
                </c:pt>
                <c:pt idx="48">
                  <c:v>112.92432346572348</c:v>
                </c:pt>
                <c:pt idx="49">
                  <c:v>115.3799656245927</c:v>
                </c:pt>
                <c:pt idx="50">
                  <c:v>117.73530633766673</c:v>
                </c:pt>
                <c:pt idx="51">
                  <c:v>120</c:v>
                </c:pt>
                <c:pt idx="52">
                  <c:v>122.18229488579213</c:v>
                </c:pt>
                <c:pt idx="53">
                  <c:v>124.28930023815434</c:v>
                </c:pt>
                <c:pt idx="54">
                  <c:v>126.3271919531276</c:v>
                </c:pt>
                <c:pt idx="55">
                  <c:v>128.30137319983308</c:v>
                </c:pt>
                <c:pt idx="56">
                  <c:v>130.21660143052867</c:v>
                </c:pt>
                <c:pt idx="57">
                  <c:v>132.07708995578508</c:v>
                </c:pt>
                <c:pt idx="58">
                  <c:v>133.88659001643393</c:v>
                </c:pt>
                <c:pt idx="59">
                  <c:v>135.64845772056665</c:v>
                </c:pt>
                <c:pt idx="60">
                  <c:v>137.36570910639989</c:v>
                </c:pt>
                <c:pt idx="61">
                  <c:v>139.04106579545802</c:v>
                </c:pt>
                <c:pt idx="62">
                  <c:v>140.67699311995327</c:v>
                </c:pt>
                <c:pt idx="63">
                  <c:v>142.27573217960247</c:v>
                </c:pt>
                <c:pt idx="64">
                  <c:v>143.83932696295619</c:v>
                </c:pt>
                <c:pt idx="65">
                  <c:v>145.36964742657113</c:v>
                </c:pt>
                <c:pt idx="66">
                  <c:v>146.86840924099926</c:v>
                </c:pt>
                <c:pt idx="67">
                  <c:v>148.3371907706476</c:v>
                </c:pt>
                <c:pt idx="68">
                  <c:v>149.77744774437019</c:v>
                </c:pt>
                <c:pt idx="69">
                  <c:v>151.1905259873848</c:v>
                </c:pt>
                <c:pt idx="70">
                  <c:v>152.57767251706238</c:v>
                </c:pt>
                <c:pt idx="71">
                  <c:v>153.94004525107226</c:v>
                </c:pt>
                <c:pt idx="72">
                  <c:v>155.27872153312612</c:v>
                </c:pt>
                <c:pt idx="73">
                  <c:v>156.59470564675456</c:v>
                </c:pt>
                <c:pt idx="74">
                  <c:v>157.88893545936227</c:v>
                </c:pt>
                <c:pt idx="75">
                  <c:v>159.1622883158557</c:v>
                </c:pt>
                <c:pt idx="76">
                  <c:v>160.41558628233608</c:v>
                </c:pt>
                <c:pt idx="77">
                  <c:v>161.64960082488764</c:v>
                </c:pt>
                <c:pt idx="78">
                  <c:v>162.8650569956944</c:v>
                </c:pt>
                <c:pt idx="79">
                  <c:v>164.06263718809396</c:v>
                </c:pt>
                <c:pt idx="80">
                  <c:v>165.24298451330699</c:v>
                </c:pt>
                <c:pt idx="81">
                  <c:v>166.40670584415241</c:v>
                </c:pt>
                <c:pt idx="82">
                  <c:v>167.55437456480118</c:v>
                </c:pt>
                <c:pt idx="83">
                  <c:v>168.68653306034994</c:v>
                </c:pt>
                <c:pt idx="84">
                  <c:v>169.80369497551101</c:v>
                </c:pt>
                <c:pt idx="85">
                  <c:v>170.90634726791669</c:v>
                </c:pt>
                <c:pt idx="86">
                  <c:v>171.99495207828176</c:v>
                </c:pt>
                <c:pt idx="87">
                  <c:v>173.06994843688909</c:v>
                </c:pt>
                <c:pt idx="88">
                  <c:v>174.13175382347228</c:v>
                </c:pt>
                <c:pt idx="89">
                  <c:v>175.18076559551568</c:v>
                </c:pt>
                <c:pt idx="90">
                  <c:v>176.21736229820678</c:v>
                </c:pt>
                <c:pt idx="91">
                  <c:v>177.2419048677454</c:v>
                </c:pt>
                <c:pt idx="92">
                  <c:v>178.25473773836779</c:v>
                </c:pt>
                <c:pt idx="93">
                  <c:v>179.25618986228656</c:v>
                </c:pt>
                <c:pt idx="94">
                  <c:v>180.24657565072516</c:v>
                </c:pt>
                <c:pt idx="95">
                  <c:v>181.22619584333972</c:v>
                </c:pt>
                <c:pt idx="96">
                  <c:v>182.19533831253977</c:v>
                </c:pt>
                <c:pt idx="97">
                  <c:v>183.15427880853304</c:v>
                </c:pt>
                <c:pt idx="98">
                  <c:v>184.1032816503178</c:v>
                </c:pt>
                <c:pt idx="99">
                  <c:v>185.04260036730972</c:v>
                </c:pt>
                <c:pt idx="100">
                  <c:v>185.97247829582395</c:v>
                </c:pt>
                <c:pt idx="101">
                  <c:v>186.89314913421046</c:v>
                </c:pt>
                <c:pt idx="102">
                  <c:v>187.80483746007104</c:v>
                </c:pt>
                <c:pt idx="103">
                  <c:v>188.70775921266136</c:v>
                </c:pt>
                <c:pt idx="104">
                  <c:v>189.60212214327896</c:v>
                </c:pt>
                <c:pt idx="105">
                  <c:v>190.48812623618392</c:v>
                </c:pt>
                <c:pt idx="106">
                  <c:v>191.36596410235975</c:v>
                </c:pt>
                <c:pt idx="107">
                  <c:v>192.23582134821334</c:v>
                </c:pt>
                <c:pt idx="108">
                  <c:v>193.09787692112602</c:v>
                </c:pt>
                <c:pt idx="109">
                  <c:v>193.95230343359526</c:v>
                </c:pt>
                <c:pt idx="110">
                  <c:v>194.79926746755842</c:v>
                </c:pt>
                <c:pt idx="111">
                  <c:v>195.63892986034995</c:v>
                </c:pt>
                <c:pt idx="112">
                  <c:v>196.47144597362083</c:v>
                </c:pt>
                <c:pt idx="113">
                  <c:v>197.29696594643764</c:v>
                </c:pt>
                <c:pt idx="114">
                  <c:v>198.11563493367763</c:v>
                </c:pt>
                <c:pt idx="115">
                  <c:v>198.92759333074363</c:v>
                </c:pt>
                <c:pt idx="116">
                  <c:v>199.73297698554123</c:v>
                </c:pt>
                <c:pt idx="117">
                  <c:v>200.53191739858346</c:v>
                </c:pt>
                <c:pt idx="118">
                  <c:v>201.32454191202262</c:v>
                </c:pt>
                <c:pt idx="119">
                  <c:v>202.11097388834253</c:v>
                </c:pt>
                <c:pt idx="120">
                  <c:v>202.89133287939094</c:v>
                </c:pt>
                <c:pt idx="121">
                  <c:v>203.66573478637963</c:v>
                </c:pt>
                <c:pt idx="122">
                  <c:v>204.43429201143033</c:v>
                </c:pt>
                <c:pt idx="123">
                  <c:v>205.19711360120371</c:v>
                </c:pt>
                <c:pt idx="124">
                  <c:v>205.95430538310745</c:v>
                </c:pt>
                <c:pt idx="125">
                  <c:v>206.70597009454502</c:v>
                </c:pt>
                <c:pt idx="126">
                  <c:v>207.45220750563047</c:v>
                </c:pt>
                <c:pt idx="127">
                  <c:v>208.19311453576807</c:v>
                </c:pt>
                <c:pt idx="128">
                  <c:v>208.92878536446372</c:v>
                </c:pt>
                <c:pt idx="129">
                  <c:v>209.65931153671175</c:v>
                </c:pt>
                <c:pt idx="130">
                  <c:v>210.38478206327611</c:v>
                </c:pt>
                <c:pt idx="131">
                  <c:v>211.10528351616318</c:v>
                </c:pt>
                <c:pt idx="132">
                  <c:v>211.82090011956382</c:v>
                </c:pt>
                <c:pt idx="133">
                  <c:v>212.53171383652236</c:v>
                </c:pt>
                <c:pt idx="134">
                  <c:v>213.23780445157328</c:v>
                </c:pt>
                <c:pt idx="135">
                  <c:v>213.93924964957449</c:v>
                </c:pt>
                <c:pt idx="136">
                  <c:v>214.63612509094258</c:v>
                </c:pt>
                <c:pt idx="137">
                  <c:v>215.32850448349143</c:v>
                </c:pt>
                <c:pt idx="138">
                  <c:v>216.01645965105811</c:v>
                </c:pt>
                <c:pt idx="139">
                  <c:v>216.70006059908721</c:v>
                </c:pt>
                <c:pt idx="140">
                  <c:v>217.37937557733642</c:v>
                </c:pt>
                <c:pt idx="141">
                  <c:v>218.05447113985682</c:v>
                </c:pt>
                <c:pt idx="142">
                  <c:v>218.72541220238807</c:v>
                </c:pt>
                <c:pt idx="143">
                  <c:v>219.39226209730472</c:v>
                </c:pt>
                <c:pt idx="144">
                  <c:v>220.05508262623763</c:v>
                </c:pt>
                <c:pt idx="145">
                  <c:v>220.71393411048982</c:v>
                </c:pt>
                <c:pt idx="146">
                  <c:v>221.36887543935734</c:v>
                </c:pt>
                <c:pt idx="147">
                  <c:v>222.01996411646189</c:v>
                </c:pt>
                <c:pt idx="148">
                  <c:v>222.6672563041904</c:v>
                </c:pt>
                <c:pt idx="149">
                  <c:v>223.31080686633695</c:v>
                </c:pt>
                <c:pt idx="150">
                  <c:v>223.95066940903496</c:v>
                </c:pt>
                <c:pt idx="151">
                  <c:v>224.58689632005968</c:v>
                </c:pt>
                <c:pt idx="152">
                  <c:v>225.21953880658242</c:v>
                </c:pt>
                <c:pt idx="153">
                  <c:v>225.84864693144686</c:v>
                </c:pt>
                <c:pt idx="154">
                  <c:v>226.47426964803935</c:v>
                </c:pt>
                <c:pt idx="155">
                  <c:v>227.09645483381738</c:v>
                </c:pt>
                <c:pt idx="156">
                  <c:v>227.71524932255954</c:v>
                </c:pt>
                <c:pt idx="157">
                  <c:v>228.33069893539451</c:v>
                </c:pt>
                <c:pt idx="158">
                  <c:v>228.94284851066641</c:v>
                </c:pt>
                <c:pt idx="159">
                  <c:v>229.55174193268667</c:v>
                </c:pt>
                <c:pt idx="160">
                  <c:v>230.15742215942527</c:v>
                </c:pt>
                <c:pt idx="161">
                  <c:v>230.75993124918531</c:v>
                </c:pt>
                <c:pt idx="162">
                  <c:v>231.35931038631009</c:v>
                </c:pt>
                <c:pt idx="163">
                  <c:v>231.95559990595987</c:v>
                </c:pt>
                <c:pt idx="164">
                  <c:v>232.54883931800313</c:v>
                </c:pt>
                <c:pt idx="165">
                  <c:v>233.13906733005834</c:v>
                </c:pt>
                <c:pt idx="166">
                  <c:v>233.72632186972328</c:v>
                </c:pt>
                <c:pt idx="167">
                  <c:v>234.31064010602609</c:v>
                </c:pt>
                <c:pt idx="168">
                  <c:v>234.89205847013187</c:v>
                </c:pt>
                <c:pt idx="169">
                  <c:v>235.47061267533346</c:v>
                </c:pt>
                <c:pt idx="170">
                  <c:v>236.04633773636021</c:v>
                </c:pt>
                <c:pt idx="171">
                  <c:v>236.61926798802867</c:v>
                </c:pt>
                <c:pt idx="172">
                  <c:v>237.18943710326542</c:v>
                </c:pt>
                <c:pt idx="173">
                  <c:v>237.75687811052524</c:v>
                </c:pt>
                <c:pt idx="174">
                  <c:v>238.32162341063088</c:v>
                </c:pt>
                <c:pt idx="175">
                  <c:v>238.88370479305607</c:v>
                </c:pt>
                <c:pt idx="176">
                  <c:v>239.44315345167519</c:v>
                </c:pt>
                <c:pt idx="177">
                  <c:v>240</c:v>
                </c:pt>
                <c:pt idx="178">
                  <c:v>240</c:v>
                </c:pt>
                <c:pt idx="179">
                  <c:v>240</c:v>
                </c:pt>
                <c:pt idx="180">
                  <c:v>240</c:v>
                </c:pt>
                <c:pt idx="181">
                  <c:v>240</c:v>
                </c:pt>
                <c:pt idx="182">
                  <c:v>240</c:v>
                </c:pt>
                <c:pt idx="183">
                  <c:v>240</c:v>
                </c:pt>
                <c:pt idx="184">
                  <c:v>240</c:v>
                </c:pt>
                <c:pt idx="185">
                  <c:v>240</c:v>
                </c:pt>
                <c:pt idx="186">
                  <c:v>240</c:v>
                </c:pt>
                <c:pt idx="187">
                  <c:v>240</c:v>
                </c:pt>
                <c:pt idx="188">
                  <c:v>240</c:v>
                </c:pt>
                <c:pt idx="189">
                  <c:v>240</c:v>
                </c:pt>
                <c:pt idx="190">
                  <c:v>240</c:v>
                </c:pt>
                <c:pt idx="191">
                  <c:v>240</c:v>
                </c:pt>
                <c:pt idx="192">
                  <c:v>240</c:v>
                </c:pt>
                <c:pt idx="193">
                  <c:v>240</c:v>
                </c:pt>
                <c:pt idx="194">
                  <c:v>240</c:v>
                </c:pt>
                <c:pt idx="195">
                  <c:v>240</c:v>
                </c:pt>
                <c:pt idx="196">
                  <c:v>240</c:v>
                </c:pt>
                <c:pt idx="197">
                  <c:v>240</c:v>
                </c:pt>
                <c:pt idx="198">
                  <c:v>240</c:v>
                </c:pt>
                <c:pt idx="199">
                  <c:v>240</c:v>
                </c:pt>
                <c:pt idx="200">
                  <c:v>240</c:v>
                </c:pt>
                <c:pt idx="201">
                  <c:v>240</c:v>
                </c:pt>
                <c:pt idx="202">
                  <c:v>240</c:v>
                </c:pt>
                <c:pt idx="203">
                  <c:v>240</c:v>
                </c:pt>
                <c:pt idx="204">
                  <c:v>240</c:v>
                </c:pt>
                <c:pt idx="205">
                  <c:v>240</c:v>
                </c:pt>
                <c:pt idx="206">
                  <c:v>240</c:v>
                </c:pt>
                <c:pt idx="207">
                  <c:v>240</c:v>
                </c:pt>
                <c:pt idx="208">
                  <c:v>240</c:v>
                </c:pt>
                <c:pt idx="209">
                  <c:v>240</c:v>
                </c:pt>
                <c:pt idx="210">
                  <c:v>240</c:v>
                </c:pt>
                <c:pt idx="211">
                  <c:v>240</c:v>
                </c:pt>
                <c:pt idx="212">
                  <c:v>240</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1-ECEA-47DA-AA4D-65E99B3A2F96}"/>
            </c:ext>
          </c:extLst>
        </c:ser>
        <c:ser>
          <c:idx val="2"/>
          <c:order val="2"/>
          <c:tx>
            <c:strRef>
              <c:f>Plots!$CE$2</c:f>
              <c:strCache>
                <c:ptCount val="1"/>
                <c:pt idx="0">
                  <c:v>Amphetamin</c:v>
                </c:pt>
              </c:strCache>
            </c:strRef>
          </c:tx>
          <c:marker>
            <c:symbol val="none"/>
          </c:marker>
          <c:xVal>
            <c:numRef>
              <c:f>Plots!$CE$3:$CE$358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Plots!$CF$3:$CF$358</c:f>
              <c:numCache>
                <c:formatCode>0.00</c:formatCode>
                <c:ptCount val="356"/>
                <c:pt idx="0">
                  <c:v>0.33333333333333331</c:v>
                </c:pt>
                <c:pt idx="1">
                  <c:v>0.66666666666666663</c:v>
                </c:pt>
                <c:pt idx="2">
                  <c:v>1</c:v>
                </c:pt>
                <c:pt idx="3">
                  <c:v>1.3333333333333333</c:v>
                </c:pt>
                <c:pt idx="4">
                  <c:v>1.6666666666666667</c:v>
                </c:pt>
                <c:pt idx="5">
                  <c:v>2</c:v>
                </c:pt>
                <c:pt idx="6">
                  <c:v>2.3333333333333335</c:v>
                </c:pt>
                <c:pt idx="7">
                  <c:v>2.6666666666666665</c:v>
                </c:pt>
                <c:pt idx="8">
                  <c:v>3</c:v>
                </c:pt>
                <c:pt idx="9">
                  <c:v>3.3333333333333335</c:v>
                </c:pt>
                <c:pt idx="10">
                  <c:v>3.6666666666666665</c:v>
                </c:pt>
                <c:pt idx="11">
                  <c:v>4</c:v>
                </c:pt>
                <c:pt idx="12">
                  <c:v>6.666666666666667</c:v>
                </c:pt>
                <c:pt idx="13">
                  <c:v>10</c:v>
                </c:pt>
                <c:pt idx="14">
                  <c:v>12.428930023815434</c:v>
                </c:pt>
                <c:pt idx="15">
                  <c:v>13.38865900164339</c:v>
                </c:pt>
                <c:pt idx="16">
                  <c:v>14.227573217960249</c:v>
                </c:pt>
                <c:pt idx="17">
                  <c:v>14.977744774437012</c:v>
                </c:pt>
                <c:pt idx="18">
                  <c:v>15.659470564675456</c:v>
                </c:pt>
                <c:pt idx="19">
                  <c:v>16.286505699569439</c:v>
                </c:pt>
                <c:pt idx="20">
                  <c:v>16.868653306034986</c:v>
                </c:pt>
                <c:pt idx="21">
                  <c:v>17.413175382347223</c:v>
                </c:pt>
                <c:pt idx="22">
                  <c:v>17.925618986228656</c:v>
                </c:pt>
                <c:pt idx="23">
                  <c:v>18.870775921266134</c:v>
                </c:pt>
                <c:pt idx="24">
                  <c:v>19.729696594643759</c:v>
                </c:pt>
                <c:pt idx="25">
                  <c:v>20.519711360120361</c:v>
                </c:pt>
                <c:pt idx="26">
                  <c:v>21.253171383652219</c:v>
                </c:pt>
                <c:pt idx="27">
                  <c:v>24.328807982293601</c:v>
                </c:pt>
                <c:pt idx="28">
                  <c:v>26.77731800328678</c:v>
                </c:pt>
                <c:pt idx="29">
                  <c:v>28.844991406148171</c:v>
                </c:pt>
                <c:pt idx="30">
                  <c:v>30.65237729574212</c:v>
                </c:pt>
                <c:pt idx="31">
                  <c:v>32.268572920490882</c:v>
                </c:pt>
                <c:pt idx="32">
                  <c:v>33.737306612069972</c:v>
                </c:pt>
                <c:pt idx="33">
                  <c:v>35.088212858554392</c:v>
                </c:pt>
                <c:pt idx="34">
                  <c:v>36.342411856642798</c:v>
                </c:pt>
                <c:pt idx="35">
                  <c:v>45.78856970213328</c:v>
                </c:pt>
                <c:pt idx="36">
                  <c:v>52.414827884177932</c:v>
                </c:pt>
                <c:pt idx="37">
                  <c:v>57.689982812296321</c:v>
                </c:pt>
                <c:pt idx="38">
                  <c:v>62.144650119077184</c:v>
                </c:pt>
                <c:pt idx="39">
                  <c:v>66.038544977892542</c:v>
                </c:pt>
                <c:pt idx="40">
                  <c:v>69.520532897729012</c:v>
                </c:pt>
                <c:pt idx="41">
                  <c:v>72.684823713285581</c:v>
                </c:pt>
                <c:pt idx="42">
                  <c:v>75.595262993692359</c:v>
                </c:pt>
                <c:pt idx="43">
                  <c:v>78.297352823377267</c:v>
                </c:pt>
                <c:pt idx="44">
                  <c:v>80.824800412443821</c:v>
                </c:pt>
                <c:pt idx="45">
                  <c:v>83.203352922076164</c:v>
                </c:pt>
                <c:pt idx="46">
                  <c:v>85.453173633958343</c:v>
                </c:pt>
                <c:pt idx="47">
                  <c:v>87.590382797757812</c:v>
                </c:pt>
                <c:pt idx="48">
                  <c:v>89.628094931143323</c:v>
                </c:pt>
                <c:pt idx="49">
                  <c:v>91.577139404266561</c:v>
                </c:pt>
                <c:pt idx="50">
                  <c:v>93.446574567105174</c:v>
                </c:pt>
                <c:pt idx="51">
                  <c:v>95.244063118091958</c:v>
                </c:pt>
                <c:pt idx="52">
                  <c:v>96.976151716797574</c:v>
                </c:pt>
                <c:pt idx="53">
                  <c:v>98.648482973218819</c:v>
                </c:pt>
                <c:pt idx="54">
                  <c:v>100.26595869929167</c:v>
                </c:pt>
                <c:pt idx="55">
                  <c:v>101.83286739318982</c:v>
                </c:pt>
                <c:pt idx="56">
                  <c:v>103.35298504727245</c:v>
                </c:pt>
                <c:pt idx="57">
                  <c:v>104.82965576835588</c:v>
                </c:pt>
                <c:pt idx="58">
                  <c:v>106.26585691826112</c:v>
                </c:pt>
                <c:pt idx="59">
                  <c:v>107.6642522417457</c:v>
                </c:pt>
                <c:pt idx="60">
                  <c:v>109.02723556992841</c:v>
                </c:pt>
                <c:pt idx="61">
                  <c:v>110.35696705524484</c:v>
                </c:pt>
                <c:pt idx="62">
                  <c:v>111.65540343316847</c:v>
                </c:pt>
                <c:pt idx="63">
                  <c:v>112.92432346572348</c:v>
                </c:pt>
                <c:pt idx="64">
                  <c:v>114.16534946769721</c:v>
                </c:pt>
                <c:pt idx="65">
                  <c:v>115.3799656245927</c:v>
                </c:pt>
                <c:pt idx="66">
                  <c:v>116.56953366502911</c:v>
                </c:pt>
                <c:pt idx="67">
                  <c:v>117.73530633766673</c:v>
                </c:pt>
                <c:pt idx="68">
                  <c:v>118.8784390552626</c:v>
                </c:pt>
                <c:pt idx="69">
                  <c:v>120</c:v>
                </c:pt>
                <c:pt idx="70">
                  <c:v>121.10097893022211</c:v>
                </c:pt>
                <c:pt idx="71">
                  <c:v>122.18229488579213</c:v>
                </c:pt>
                <c:pt idx="72">
                  <c:v>123.24480295498074</c:v>
                </c:pt>
                <c:pt idx="73">
                  <c:v>124.28930023815434</c:v>
                </c:pt>
                <c:pt idx="74">
                  <c:v>125.31653112116541</c:v>
                </c:pt>
                <c:pt idx="75">
                  <c:v>126.3271919531276</c:v>
                </c:pt>
                <c:pt idx="76">
                  <c:v>127.32193520833785</c:v>
                </c:pt>
                <c:pt idx="77">
                  <c:v>128.30137319983308</c:v>
                </c:pt>
                <c:pt idx="78">
                  <c:v>129.266081401913</c:v>
                </c:pt>
                <c:pt idx="79">
                  <c:v>130.21660143052867</c:v>
                </c:pt>
                <c:pt idx="80">
                  <c:v>131.15344372339419</c:v>
                </c:pt>
                <c:pt idx="81">
                  <c:v>132.07708995578508</c:v>
                </c:pt>
                <c:pt idx="82">
                  <c:v>132.98799522301954</c:v>
                </c:pt>
                <c:pt idx="83">
                  <c:v>133.88659001643393</c:v>
                </c:pt>
                <c:pt idx="84">
                  <c:v>134.77328201610669</c:v>
                </c:pt>
                <c:pt idx="85">
                  <c:v>135.64845772056665</c:v>
                </c:pt>
                <c:pt idx="86">
                  <c:v>136.51248393114238</c:v>
                </c:pt>
                <c:pt idx="87">
                  <c:v>137.36570910639989</c:v>
                </c:pt>
                <c:pt idx="88">
                  <c:v>138.20846460022369</c:v>
                </c:pt>
                <c:pt idx="89">
                  <c:v>139.04106579545802</c:v>
                </c:pt>
                <c:pt idx="90">
                  <c:v>139.86381314361736</c:v>
                </c:pt>
                <c:pt idx="91">
                  <c:v>140.67699311995327</c:v>
                </c:pt>
                <c:pt idx="92">
                  <c:v>141.48087910210026</c:v>
                </c:pt>
                <c:pt idx="93">
                  <c:v>142.27573217960247</c:v>
                </c:pt>
                <c:pt idx="94">
                  <c:v>143.06180190081335</c:v>
                </c:pt>
                <c:pt idx="95">
                  <c:v>143.83932696295619</c:v>
                </c:pt>
                <c:pt idx="96">
                  <c:v>144.60853585051379</c:v>
                </c:pt>
                <c:pt idx="97">
                  <c:v>145.36964742657113</c:v>
                </c:pt>
                <c:pt idx="98">
                  <c:v>146.12287148125611</c:v>
                </c:pt>
                <c:pt idx="99">
                  <c:v>146.86840924099926</c:v>
                </c:pt>
                <c:pt idx="100">
                  <c:v>147.60645384196209</c:v>
                </c:pt>
                <c:pt idx="101">
                  <c:v>148.3371907706476</c:v>
                </c:pt>
                <c:pt idx="102">
                  <c:v>149.06079827441673</c:v>
                </c:pt>
                <c:pt idx="103">
                  <c:v>149.77744774437019</c:v>
                </c:pt>
                <c:pt idx="104">
                  <c:v>150.48730407282201</c:v>
                </c:pt>
                <c:pt idx="105">
                  <c:v>151.1905259873848</c:v>
                </c:pt>
                <c:pt idx="106">
                  <c:v>151.88726636349728</c:v>
                </c:pt>
                <c:pt idx="107">
                  <c:v>152.57767251706238</c:v>
                </c:pt>
                <c:pt idx="108">
                  <c:v>153.26188647871066</c:v>
                </c:pt>
                <c:pt idx="109">
                  <c:v>153.94004525107226</c:v>
                </c:pt>
                <c:pt idx="110">
                  <c:v>154.6122810503185</c:v>
                </c:pt>
                <c:pt idx="111">
                  <c:v>155.27872153312612</c:v>
                </c:pt>
                <c:pt idx="112">
                  <c:v>155.93949001011947</c:v>
                </c:pt>
                <c:pt idx="113">
                  <c:v>156.59470564675456</c:v>
                </c:pt>
                <c:pt idx="114">
                  <c:v>157.24448365253383</c:v>
                </c:pt>
                <c:pt idx="115">
                  <c:v>157.88893545936227</c:v>
                </c:pt>
                <c:pt idx="116">
                  <c:v>158.52816888979413</c:v>
                </c:pt>
                <c:pt idx="117">
                  <c:v>159.1622883158557</c:v>
                </c:pt>
                <c:pt idx="118">
                  <c:v>159.79139480908034</c:v>
                </c:pt>
                <c:pt idx="119">
                  <c:v>160.41558628233608</c:v>
                </c:pt>
                <c:pt idx="120">
                  <c:v>161.03495762398762</c:v>
                </c:pt>
                <c:pt idx="121">
                  <c:v>161.64960082488764</c:v>
                </c:pt>
                <c:pt idx="122">
                  <c:v>162.25960509865928</c:v>
                </c:pt>
                <c:pt idx="123">
                  <c:v>162.8650569956944</c:v>
                </c:pt>
                <c:pt idx="124">
                  <c:v>163.46604051126232</c:v>
                </c:pt>
                <c:pt idx="125">
                  <c:v>164.06263718809396</c:v>
                </c:pt>
                <c:pt idx="126">
                  <c:v>164.65492621378149</c:v>
                </c:pt>
                <c:pt idx="127">
                  <c:v>165.24298451330699</c:v>
                </c:pt>
                <c:pt idx="128">
                  <c:v>165.82688683699391</c:v>
                </c:pt>
                <c:pt idx="129">
                  <c:v>166.40670584415241</c:v>
                </c:pt>
                <c:pt idx="130">
                  <c:v>166.98251218267239</c:v>
                </c:pt>
                <c:pt idx="131">
                  <c:v>167.55437456480118</c:v>
                </c:pt>
                <c:pt idx="132">
                  <c:v>168.12235983932322</c:v>
                </c:pt>
                <c:pt idx="133">
                  <c:v>168.68653306034994</c:v>
                </c:pt>
                <c:pt idx="134">
                  <c:v>169.24695755290838</c:v>
                </c:pt>
                <c:pt idx="135">
                  <c:v>169.80369497551101</c:v>
                </c:pt>
                <c:pt idx="136">
                  <c:v>170.35680537987014</c:v>
                </c:pt>
                <c:pt idx="137">
                  <c:v>170.90634726791669</c:v>
                </c:pt>
                <c:pt idx="138">
                  <c:v>171.45237764626788</c:v>
                </c:pt>
                <c:pt idx="139">
                  <c:v>171.99495207828176</c:v>
                </c:pt>
                <c:pt idx="140">
                  <c:v>172.53412473382704</c:v>
                </c:pt>
                <c:pt idx="141">
                  <c:v>173.06994843688909</c:v>
                </c:pt>
                <c:pt idx="142">
                  <c:v>173.60247471112447</c:v>
                </c:pt>
                <c:pt idx="143">
                  <c:v>174.13175382347228</c:v>
                </c:pt>
                <c:pt idx="144">
                  <c:v>174.65783482591931</c:v>
                </c:pt>
                <c:pt idx="145">
                  <c:v>175.18076559551568</c:v>
                </c:pt>
                <c:pt idx="146">
                  <c:v>175.70059287272653</c:v>
                </c:pt>
                <c:pt idx="147">
                  <c:v>176.21736229820678</c:v>
                </c:pt>
                <c:pt idx="148">
                  <c:v>176.73111844807221</c:v>
                </c:pt>
                <c:pt idx="149">
                  <c:v>177.2419048677454</c:v>
                </c:pt>
                <c:pt idx="150">
                  <c:v>177.74976410444228</c:v>
                </c:pt>
                <c:pt idx="151">
                  <c:v>178.25473773836779</c:v>
                </c:pt>
                <c:pt idx="152">
                  <c:v>178.75686641268084</c:v>
                </c:pt>
                <c:pt idx="153">
                  <c:v>179.25618986228656</c:v>
                </c:pt>
                <c:pt idx="154">
                  <c:v>179.75274694151372</c:v>
                </c:pt>
                <c:pt idx="155">
                  <c:v>180.24657565072516</c:v>
                </c:pt>
                <c:pt idx="156">
                  <c:v>180.73771316191585</c:v>
                </c:pt>
                <c:pt idx="157">
                  <c:v>181.22619584333972</c:v>
                </c:pt>
                <c:pt idx="158">
                  <c:v>181.71205928321396</c:v>
                </c:pt>
                <c:pt idx="159">
                  <c:v>182.19533831253977</c:v>
                </c:pt>
                <c:pt idx="160">
                  <c:v>182.67606702708031</c:v>
                </c:pt>
                <c:pt idx="161">
                  <c:v>183.15427880853304</c:v>
                </c:pt>
                <c:pt idx="162">
                  <c:v>183.63000634493298</c:v>
                </c:pt>
                <c:pt idx="163">
                  <c:v>184.1032816503178</c:v>
                </c:pt>
                <c:pt idx="164">
                  <c:v>184.57413608369097</c:v>
                </c:pt>
                <c:pt idx="165">
                  <c:v>185.04260036730972</c:v>
                </c:pt>
                <c:pt idx="166">
                  <c:v>185.5087046043283</c:v>
                </c:pt>
                <c:pt idx="167">
                  <c:v>185.97247829582395</c:v>
                </c:pt>
                <c:pt idx="168">
                  <c:v>186.43395035723154</c:v>
                </c:pt>
                <c:pt idx="169">
                  <c:v>186.89314913421046</c:v>
                </c:pt>
                <c:pt idx="170">
                  <c:v>187.35010241796951</c:v>
                </c:pt>
                <c:pt idx="171">
                  <c:v>187.80483746007104</c:v>
                </c:pt>
                <c:pt idx="172">
                  <c:v>188.25738098673429</c:v>
                </c:pt>
                <c:pt idx="173">
                  <c:v>188.70775921266136</c:v>
                </c:pt>
                <c:pt idx="174">
                  <c:v>189.15599785440224</c:v>
                </c:pt>
                <c:pt idx="175">
                  <c:v>189.60212214327896</c:v>
                </c:pt>
                <c:pt idx="176">
                  <c:v>190.04615683788617</c:v>
                </c:pt>
                <c:pt idx="177">
                  <c:v>190.48812623618392</c:v>
                </c:pt>
                <c:pt idx="178">
                  <c:v>190.92805418720081</c:v>
                </c:pt>
                <c:pt idx="179">
                  <c:v>191.36596410235975</c:v>
                </c:pt>
                <c:pt idx="180">
                  <c:v>191.80187896644364</c:v>
                </c:pt>
                <c:pt idx="181">
                  <c:v>192.23582134821334</c:v>
                </c:pt>
                <c:pt idx="182">
                  <c:v>192.66781341069168</c:v>
                </c:pt>
                <c:pt idx="183">
                  <c:v>193.09787692112602</c:v>
                </c:pt>
                <c:pt idx="184">
                  <c:v>193.52603326064104</c:v>
                </c:pt>
                <c:pt idx="185">
                  <c:v>193.95230343359526</c:v>
                </c:pt>
                <c:pt idx="186">
                  <c:v>194.37670807664909</c:v>
                </c:pt>
                <c:pt idx="187">
                  <c:v>194.79926746755842</c:v>
                </c:pt>
                <c:pt idx="188">
                  <c:v>195.22000153370161</c:v>
                </c:pt>
                <c:pt idx="189">
                  <c:v>195.63892986034995</c:v>
                </c:pt>
                <c:pt idx="190">
                  <c:v>196.05607169869239</c:v>
                </c:pt>
                <c:pt idx="191">
                  <c:v>196.47144597362083</c:v>
                </c:pt>
                <c:pt idx="192">
                  <c:v>196.88507129128701</c:v>
                </c:pt>
                <c:pt idx="193">
                  <c:v>197.29696594643764</c:v>
                </c:pt>
                <c:pt idx="194">
                  <c:v>197.70714792953601</c:v>
                </c:pt>
                <c:pt idx="195">
                  <c:v>198.11563493367763</c:v>
                </c:pt>
                <c:pt idx="196">
                  <c:v>198.52244436130724</c:v>
                </c:pt>
                <c:pt idx="197">
                  <c:v>198.92759333074363</c:v>
                </c:pt>
                <c:pt idx="198">
                  <c:v>199.33109868251921</c:v>
                </c:pt>
                <c:pt idx="199">
                  <c:v>199.73297698554123</c:v>
                </c:pt>
                <c:pt idx="200">
                  <c:v>200.13324454307835</c:v>
                </c:pt>
                <c:pt idx="201">
                  <c:v>200.53191739858346</c:v>
                </c:pt>
                <c:pt idx="202">
                  <c:v>200.9290113413511</c:v>
                </c:pt>
                <c:pt idx="203">
                  <c:v>201.32454191202262</c:v>
                </c:pt>
                <c:pt idx="204">
                  <c:v>201.71852440793791</c:v>
                </c:pt>
                <c:pt idx="205">
                  <c:v>202.11097388834253</c:v>
                </c:pt>
                <c:pt idx="206">
                  <c:v>202.50190517945393</c:v>
                </c:pt>
                <c:pt idx="207">
                  <c:v>202.89133287939094</c:v>
                </c:pt>
                <c:pt idx="208">
                  <c:v>203.27927136297077</c:v>
                </c:pt>
                <c:pt idx="209">
                  <c:v>203.66573478637963</c:v>
                </c:pt>
                <c:pt idx="210">
                  <c:v>204.0507370917185</c:v>
                </c:pt>
                <c:pt idx="211">
                  <c:v>204.43429201143033</c:v>
                </c:pt>
                <c:pt idx="212">
                  <c:v>204.81641307261</c:v>
                </c:pt>
                <c:pt idx="213">
                  <c:v>205.19711360120371</c:v>
                </c:pt>
                <c:pt idx="214">
                  <c:v>208.92878536446372</c:v>
                </c:pt>
                <c:pt idx="215">
                  <c:v>212.53171383652236</c:v>
                </c:pt>
                <c:pt idx="216">
                  <c:v>216.01645965105811</c:v>
                </c:pt>
                <c:pt idx="217">
                  <c:v>219.39226209730472</c:v>
                </c:pt>
                <c:pt idx="218">
                  <c:v>222.6672563041904</c:v>
                </c:pt>
                <c:pt idx="219">
                  <c:v>225.84864693144686</c:v>
                </c:pt>
                <c:pt idx="220">
                  <c:v>228.94284851066641</c:v>
                </c:pt>
                <c:pt idx="221">
                  <c:v>231.95559990595987</c:v>
                </c:pt>
                <c:pt idx="222">
                  <c:v>234.89205847013187</c:v>
                </c:pt>
                <c:pt idx="223">
                  <c:v>237.75687811052524</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2-ECEA-47DA-AA4D-65E99B3A2F96}"/>
            </c:ext>
          </c:extLst>
        </c:ser>
        <c:ser>
          <c:idx val="3"/>
          <c:order val="3"/>
          <c:tx>
            <c:strRef>
              <c:f>Plots!$CH$2</c:f>
              <c:strCache>
                <c:ptCount val="1"/>
                <c:pt idx="0">
                  <c:v>MDMA</c:v>
                </c:pt>
              </c:strCache>
            </c:strRef>
          </c:tx>
          <c:marker>
            <c:symbol val="none"/>
          </c:marker>
          <c:xVal>
            <c:numRef>
              <c:f>Plots!$CH$3:$CH$358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Plots!$CI$3:$CI$358</c:f>
              <c:numCache>
                <c:formatCode>0.00</c:formatCode>
                <c:ptCount val="356"/>
                <c:pt idx="0">
                  <c:v>7.4999999999999997E-2</c:v>
                </c:pt>
                <c:pt idx="1">
                  <c:v>0.15</c:v>
                </c:pt>
                <c:pt idx="2">
                  <c:v>0.22499999999999998</c:v>
                </c:pt>
                <c:pt idx="3">
                  <c:v>0.3</c:v>
                </c:pt>
                <c:pt idx="4">
                  <c:v>0.375</c:v>
                </c:pt>
                <c:pt idx="5">
                  <c:v>0.44999999999999996</c:v>
                </c:pt>
                <c:pt idx="6">
                  <c:v>0.52500000000000002</c:v>
                </c:pt>
                <c:pt idx="7">
                  <c:v>0.6</c:v>
                </c:pt>
                <c:pt idx="8">
                  <c:v>0.67499999999999993</c:v>
                </c:pt>
                <c:pt idx="9">
                  <c:v>0.75</c:v>
                </c:pt>
                <c:pt idx="10">
                  <c:v>0.82499999999999996</c:v>
                </c:pt>
                <c:pt idx="11">
                  <c:v>0.89999999999999991</c:v>
                </c:pt>
                <c:pt idx="12">
                  <c:v>1.5</c:v>
                </c:pt>
                <c:pt idx="13">
                  <c:v>2.25</c:v>
                </c:pt>
                <c:pt idx="14">
                  <c:v>3</c:v>
                </c:pt>
                <c:pt idx="15">
                  <c:v>3.75</c:v>
                </c:pt>
                <c:pt idx="16">
                  <c:v>4.5</c:v>
                </c:pt>
                <c:pt idx="17">
                  <c:v>5.25</c:v>
                </c:pt>
                <c:pt idx="18">
                  <c:v>6</c:v>
                </c:pt>
                <c:pt idx="19">
                  <c:v>6.75</c:v>
                </c:pt>
                <c:pt idx="20">
                  <c:v>7.5</c:v>
                </c:pt>
                <c:pt idx="21">
                  <c:v>8.25</c:v>
                </c:pt>
                <c:pt idx="22">
                  <c:v>9</c:v>
                </c:pt>
                <c:pt idx="23">
                  <c:v>10.5</c:v>
                </c:pt>
                <c:pt idx="24">
                  <c:v>12</c:v>
                </c:pt>
                <c:pt idx="25">
                  <c:v>12.480502938311423</c:v>
                </c:pt>
                <c:pt idx="26">
                  <c:v>12.9266081401913</c:v>
                </c:pt>
                <c:pt idx="27">
                  <c:v>14.79727244598282</c:v>
                </c:pt>
                <c:pt idx="28">
                  <c:v>16.286505699569439</c:v>
                </c:pt>
                <c:pt idx="29">
                  <c:v>17.544106429277193</c:v>
                </c:pt>
                <c:pt idx="30">
                  <c:v>18.643395035723149</c:v>
                </c:pt>
                <c:pt idx="31">
                  <c:v>19.626397861131537</c:v>
                </c:pt>
                <c:pt idx="32">
                  <c:v>20.519711360120361</c:v>
                </c:pt>
                <c:pt idx="33">
                  <c:v>21.341359826940376</c:v>
                </c:pt>
                <c:pt idx="34">
                  <c:v>22.104188991842314</c:v>
                </c:pt>
                <c:pt idx="35">
                  <c:v>27.849533001676669</c:v>
                </c:pt>
                <c:pt idx="36">
                  <c:v>31.879757075478334</c:v>
                </c:pt>
                <c:pt idx="37">
                  <c:v>35.088212858554392</c:v>
                </c:pt>
                <c:pt idx="38">
                  <c:v>37.797631496846193</c:v>
                </c:pt>
                <c:pt idx="39">
                  <c:v>40.16597700493017</c:v>
                </c:pt>
                <c:pt idx="40">
                  <c:v>42.283792392389351</c:v>
                </c:pt>
                <c:pt idx="41">
                  <c:v>44.208377983684649</c:v>
                </c:pt>
                <c:pt idx="42">
                  <c:v>45.978565943613205</c:v>
                </c:pt>
                <c:pt idx="43">
                  <c:v>47.622031559045986</c:v>
                </c:pt>
                <c:pt idx="44">
                  <c:v>49.15927623603875</c:v>
                </c:pt>
                <c:pt idx="45">
                  <c:v>50.605959918104965</c:v>
                </c:pt>
                <c:pt idx="46">
                  <c:v>51.974346320454181</c:v>
                </c:pt>
                <c:pt idx="47">
                  <c:v>53.27424010455605</c:v>
                </c:pt>
                <c:pt idx="48">
                  <c:v>54.513617784964197</c:v>
                </c:pt>
                <c:pt idx="49">
                  <c:v>55.699066003353344</c:v>
                </c:pt>
                <c:pt idx="50">
                  <c:v>56.836094231154576</c:v>
                </c:pt>
                <c:pt idx="51">
                  <c:v>57.929363076337786</c:v>
                </c:pt>
                <c:pt idx="52">
                  <c:v>58.982854349493522</c:v>
                </c:pt>
                <c:pt idx="53">
                  <c:v>59.999999999999993</c:v>
                </c:pt>
                <c:pt idx="54">
                  <c:v>60.983781408891211</c:v>
                </c:pt>
                <c:pt idx="55">
                  <c:v>61.936806927382037</c:v>
                </c:pt>
                <c:pt idx="56">
                  <c:v>62.861373190298828</c:v>
                </c:pt>
                <c:pt idx="57">
                  <c:v>63.759514150956683</c:v>
                </c:pt>
                <c:pt idx="58">
                  <c:v>64.633040700956499</c:v>
                </c:pt>
                <c:pt idx="59">
                  <c:v>65.483572983666349</c:v>
                </c:pt>
                <c:pt idx="60">
                  <c:v>66.312566975526963</c:v>
                </c:pt>
                <c:pt idx="61">
                  <c:v>67.121336524883802</c:v>
                </c:pt>
                <c:pt idx="62">
                  <c:v>67.911071757777037</c:v>
                </c:pt>
                <c:pt idx="63">
                  <c:v>68.682854553199931</c:v>
                </c:pt>
                <c:pt idx="64">
                  <c:v>69.437671635776269</c:v>
                </c:pt>
                <c:pt idx="65">
                  <c:v>70.176425717108799</c:v>
                </c:pt>
                <c:pt idx="66">
                  <c:v>70.899945028050084</c:v>
                </c:pt>
                <c:pt idx="67">
                  <c:v>71.608991515640227</c:v>
                </c:pt>
                <c:pt idx="68">
                  <c:v>72.304267925256895</c:v>
                </c:pt>
                <c:pt idx="69">
                  <c:v>72.986423946880777</c:v>
                </c:pt>
                <c:pt idx="70">
                  <c:v>73.656061571528909</c:v>
                </c:pt>
                <c:pt idx="71">
                  <c:v>74.313739777810241</c:v>
                </c:pt>
                <c:pt idx="72">
                  <c:v>74.959978647683471</c:v>
                </c:pt>
                <c:pt idx="73">
                  <c:v>75.595262993692359</c:v>
                </c:pt>
                <c:pt idx="74">
                  <c:v>76.220045566348887</c:v>
                </c:pt>
                <c:pt idx="75">
                  <c:v>76.834749899249644</c:v>
                </c:pt>
                <c:pt idx="76">
                  <c:v>77.439772840441947</c:v>
                </c:pt>
                <c:pt idx="77">
                  <c:v>78.035486811083203</c:v>
                </c:pt>
                <c:pt idx="78">
                  <c:v>78.622241826266873</c:v>
                </c:pt>
                <c:pt idx="79">
                  <c:v>79.200367307754746</c:v>
                </c:pt>
                <c:pt idx="80">
                  <c:v>79.770173714075227</c:v>
                </c:pt>
                <c:pt idx="81">
                  <c:v>80.33195400986034</c:v>
                </c:pt>
                <c:pt idx="82">
                  <c:v>80.8859849932755</c:v>
                </c:pt>
                <c:pt idx="83">
                  <c:v>81.432528497847201</c:v>
                </c:pt>
                <c:pt idx="84">
                  <c:v>81.971832482834074</c:v>
                </c:pt>
                <c:pt idx="85">
                  <c:v>82.504132024448438</c:v>
                </c:pt>
                <c:pt idx="86">
                  <c:v>83.02965021866757</c:v>
                </c:pt>
                <c:pt idx="87">
                  <c:v>83.548599005030027</c:v>
                </c:pt>
                <c:pt idx="88">
                  <c:v>84.06117991966164</c:v>
                </c:pt>
                <c:pt idx="89">
                  <c:v>84.567584784778703</c:v>
                </c:pt>
                <c:pt idx="90">
                  <c:v>85.067996341061487</c:v>
                </c:pt>
                <c:pt idx="91">
                  <c:v>85.562588828544534</c:v>
                </c:pt>
                <c:pt idx="92">
                  <c:v>86.051528521027379</c:v>
                </c:pt>
                <c:pt idx="93">
                  <c:v>86.534974218444518</c:v>
                </c:pt>
                <c:pt idx="94">
                  <c:v>87.013077701145377</c:v>
                </c:pt>
                <c:pt idx="95">
                  <c:v>87.485984149602714</c:v>
                </c:pt>
                <c:pt idx="96">
                  <c:v>87.953832532694264</c:v>
                </c:pt>
                <c:pt idx="97">
                  <c:v>88.416755967369298</c:v>
                </c:pt>
                <c:pt idx="98">
                  <c:v>88.874882052221125</c:v>
                </c:pt>
                <c:pt idx="99">
                  <c:v>89.328333177229638</c:v>
                </c:pt>
                <c:pt idx="100">
                  <c:v>89.777226811709497</c:v>
                </c:pt>
                <c:pt idx="101">
                  <c:v>90.221675772298525</c:v>
                </c:pt>
                <c:pt idx="102">
                  <c:v>90.661788472642172</c:v>
                </c:pt>
                <c:pt idx="103">
                  <c:v>91.097669156269831</c:v>
                </c:pt>
                <c:pt idx="104">
                  <c:v>91.529418114017929</c:v>
                </c:pt>
                <c:pt idx="105">
                  <c:v>91.95713188722641</c:v>
                </c:pt>
                <c:pt idx="106">
                  <c:v>92.380903457825141</c:v>
                </c:pt>
                <c:pt idx="107">
                  <c:v>92.8008224263221</c:v>
                </c:pt>
                <c:pt idx="108">
                  <c:v>93.216975178615769</c:v>
                </c:pt>
                <c:pt idx="109">
                  <c:v>93.629445042473108</c:v>
                </c:pt>
                <c:pt idx="110">
                  <c:v>94.038312434440201</c:v>
                </c:pt>
                <c:pt idx="111">
                  <c:v>94.443654997886611</c:v>
                </c:pt>
                <c:pt idx="112">
                  <c:v>94.845547732824713</c:v>
                </c:pt>
                <c:pt idx="113">
                  <c:v>95.244063118091958</c:v>
                </c:pt>
                <c:pt idx="114">
                  <c:v>95.639271226434957</c:v>
                </c:pt>
                <c:pt idx="115">
                  <c:v>96.031239832989328</c:v>
                </c:pt>
                <c:pt idx="116">
                  <c:v>96.42003451761029</c:v>
                </c:pt>
                <c:pt idx="117">
                  <c:v>96.805718761472633</c:v>
                </c:pt>
                <c:pt idx="118">
                  <c:v>97.188354038324491</c:v>
                </c:pt>
                <c:pt idx="119">
                  <c:v>97.567999900750124</c:v>
                </c:pt>
                <c:pt idx="120">
                  <c:v>97.944714061769517</c:v>
                </c:pt>
                <c:pt idx="121">
                  <c:v>98.318552472077499</c:v>
                </c:pt>
                <c:pt idx="122">
                  <c:v>98.689569393201708</c:v>
                </c:pt>
                <c:pt idx="123">
                  <c:v>99.057817466838785</c:v>
                </c:pt>
                <c:pt idx="124">
                  <c:v>99.423347780608125</c:v>
                </c:pt>
                <c:pt idx="125">
                  <c:v>99.786209930445949</c:v>
                </c:pt>
                <c:pt idx="126">
                  <c:v>100.14645207984526</c:v>
                </c:pt>
                <c:pt idx="127">
                  <c:v>100.50412101613405</c:v>
                </c:pt>
                <c:pt idx="128">
                  <c:v>100.85926220396891</c:v>
                </c:pt>
                <c:pt idx="129">
                  <c:v>101.21191983620989</c:v>
                </c:pt>
                <c:pt idx="130">
                  <c:v>101.56213688233093</c:v>
                </c:pt>
                <c:pt idx="131">
                  <c:v>101.90995513450865</c:v>
                </c:pt>
                <c:pt idx="132">
                  <c:v>102.25541525152413</c:v>
                </c:pt>
                <c:pt idx="133">
                  <c:v>102.59855680060184</c:v>
                </c:pt>
                <c:pt idx="134">
                  <c:v>102.93941829730261</c:v>
                </c:pt>
                <c:pt idx="135">
                  <c:v>103.27803724357898</c:v>
                </c:pt>
                <c:pt idx="136">
                  <c:v>103.61445016409553</c:v>
                </c:pt>
                <c:pt idx="137">
                  <c:v>103.94869264090832</c:v>
                </c:pt>
                <c:pt idx="138">
                  <c:v>104.28079934659348</c:v>
                </c:pt>
                <c:pt idx="139">
                  <c:v>104.61080407590769</c:v>
                </c:pt>
                <c:pt idx="140">
                  <c:v>104.93873977605931</c:v>
                </c:pt>
                <c:pt idx="141">
                  <c:v>105.26463857566317</c:v>
                </c:pt>
                <c:pt idx="142">
                  <c:v>105.58853181244814</c:v>
                </c:pt>
                <c:pt idx="143">
                  <c:v>105.91045005978185</c:v>
                </c:pt>
                <c:pt idx="144">
                  <c:v>106.23042315207358</c:v>
                </c:pt>
                <c:pt idx="145">
                  <c:v>106.5484802091121</c:v>
                </c:pt>
                <c:pt idx="146">
                  <c:v>106.86464965939268</c:v>
                </c:pt>
                <c:pt idx="147">
                  <c:v>107.17895926248345</c:v>
                </c:pt>
                <c:pt idx="148">
                  <c:v>107.49143613047841</c:v>
                </c:pt>
                <c:pt idx="149">
                  <c:v>107.8021067485832</c:v>
                </c:pt>
                <c:pt idx="150">
                  <c:v>108.11099699487397</c:v>
                </c:pt>
                <c:pt idx="151">
                  <c:v>108.41813215927135</c:v>
                </c:pt>
                <c:pt idx="152">
                  <c:v>108.72353696176552</c:v>
                </c:pt>
                <c:pt idx="153">
                  <c:v>109.02723556992841</c:v>
                </c:pt>
                <c:pt idx="154">
                  <c:v>109.32925161574745</c:v>
                </c:pt>
                <c:pt idx="155">
                  <c:v>109.62960821181127</c:v>
                </c:pt>
                <c:pt idx="156">
                  <c:v>109.92832796687772</c:v>
                </c:pt>
                <c:pt idx="157">
                  <c:v>110.2254330008537</c:v>
                </c:pt>
                <c:pt idx="158">
                  <c:v>110.52094495921158</c:v>
                </c:pt>
                <c:pt idx="159">
                  <c:v>110.81488502687004</c:v>
                </c:pt>
                <c:pt idx="160">
                  <c:v>111.10727394156078</c:v>
                </c:pt>
                <c:pt idx="161">
                  <c:v>111.39813200670669</c:v>
                </c:pt>
                <c:pt idx="162">
                  <c:v>111.68747910383077</c:v>
                </c:pt>
                <c:pt idx="163">
                  <c:v>111.97533470451748</c:v>
                </c:pt>
                <c:pt idx="164">
                  <c:v>112.26171788194613</c:v>
                </c:pt>
                <c:pt idx="165">
                  <c:v>112.54664732201422</c:v>
                </c:pt>
                <c:pt idx="166">
                  <c:v>112.83014133406819</c:v>
                </c:pt>
                <c:pt idx="167">
                  <c:v>113.11221786125917</c:v>
                </c:pt>
                <c:pt idx="168">
                  <c:v>113.39289449053861</c:v>
                </c:pt>
                <c:pt idx="169">
                  <c:v>113.67218846230909</c:v>
                </c:pt>
                <c:pt idx="170">
                  <c:v>113.95011667974553</c:v>
                </c:pt>
                <c:pt idx="171">
                  <c:v>114.22669571779815</c:v>
                </c:pt>
                <c:pt idx="172">
                  <c:v>114.50194183189369</c:v>
                </c:pt>
                <c:pt idx="173">
                  <c:v>114.77587096634332</c:v>
                </c:pt>
                <c:pt idx="174">
                  <c:v>115.04849876247228</c:v>
                </c:pt>
                <c:pt idx="175">
                  <c:v>115.31984056648031</c:v>
                </c:pt>
                <c:pt idx="176">
                  <c:v>115.58991143704461</c:v>
                </c:pt>
                <c:pt idx="177">
                  <c:v>115.85872615267559</c:v>
                </c:pt>
                <c:pt idx="178">
                  <c:v>116.12629921883388</c:v>
                </c:pt>
                <c:pt idx="179">
                  <c:v>116.39264487482001</c:v>
                </c:pt>
                <c:pt idx="180">
                  <c:v>116.65777710044308</c:v>
                </c:pt>
                <c:pt idx="181">
                  <c:v>116.92170962247945</c:v>
                </c:pt>
                <c:pt idx="182">
                  <c:v>117.18445592092726</c:v>
                </c:pt>
                <c:pt idx="183">
                  <c:v>117.44602923506588</c:v>
                </c:pt>
                <c:pt idx="184">
                  <c:v>117.70644256932754</c:v>
                </c:pt>
                <c:pt idx="185">
                  <c:v>117.965708698987</c:v>
                </c:pt>
                <c:pt idx="186">
                  <c:v>118.22384017567825</c:v>
                </c:pt>
                <c:pt idx="187">
                  <c:v>118.48084933274203</c:v>
                </c:pt>
                <c:pt idx="188">
                  <c:v>118.73674829041214</c:v>
                </c:pt>
                <c:pt idx="189">
                  <c:v>118.99154896084652</c:v>
                </c:pt>
                <c:pt idx="190">
                  <c:v>119.24526305300682</c:v>
                </c:pt>
                <c:pt idx="191">
                  <c:v>119.49790207739483</c:v>
                </c:pt>
                <c:pt idx="192">
                  <c:v>119.74947735064768</c:v>
                </c:pt>
                <c:pt idx="193">
                  <c:v>120</c:v>
                </c:pt>
                <c:pt idx="194">
                  <c:v>120.24948096761493</c:v>
                </c:pt>
                <c:pt idx="195">
                  <c:v>120.4979310147905</c:v>
                </c:pt>
                <c:pt idx="196">
                  <c:v>120.74536072604525</c:v>
                </c:pt>
                <c:pt idx="197">
                  <c:v>120.99178051308625</c:v>
                </c:pt>
                <c:pt idx="198">
                  <c:v>121.23720061866571</c:v>
                </c:pt>
                <c:pt idx="199">
                  <c:v>121.48163112032742</c:v>
                </c:pt>
                <c:pt idx="200">
                  <c:v>121.72508193404904</c:v>
                </c:pt>
                <c:pt idx="201">
                  <c:v>121.96756281778238</c:v>
                </c:pt>
                <c:pt idx="202">
                  <c:v>122.20908337489564</c:v>
                </c:pt>
                <c:pt idx="203">
                  <c:v>122.44965305752044</c:v>
                </c:pt>
                <c:pt idx="204">
                  <c:v>122.68928116980808</c:v>
                </c:pt>
                <c:pt idx="205">
                  <c:v>122.92797687109594</c:v>
                </c:pt>
                <c:pt idx="206">
                  <c:v>123.16574917898899</c:v>
                </c:pt>
                <c:pt idx="207">
                  <c:v>123.40260697235779</c:v>
                </c:pt>
                <c:pt idx="208">
                  <c:v>123.63855899425673</c:v>
                </c:pt>
                <c:pt idx="209">
                  <c:v>123.87361385476409</c:v>
                </c:pt>
                <c:pt idx="210">
                  <c:v>124.10778003374737</c:v>
                </c:pt>
                <c:pt idx="211">
                  <c:v>124.34106588355566</c:v>
                </c:pt>
                <c:pt idx="212">
                  <c:v>124.57347963164142</c:v>
                </c:pt>
                <c:pt idx="213">
                  <c:v>124.80502938311426</c:v>
                </c:pt>
                <c:pt idx="214">
                  <c:v>127.07470752764682</c:v>
                </c:pt>
                <c:pt idx="215">
                  <c:v>129.266081401913</c:v>
                </c:pt>
                <c:pt idx="216">
                  <c:v>131.3855741966367</c:v>
                </c:pt>
                <c:pt idx="217">
                  <c:v>133.43880543415892</c:v>
                </c:pt>
                <c:pt idx="218">
                  <c:v>135.43072306422008</c:v>
                </c:pt>
                <c:pt idx="219">
                  <c:v>137.36570910639989</c:v>
                </c:pt>
                <c:pt idx="220">
                  <c:v>139.24766500838336</c:v>
                </c:pt>
                <c:pt idx="221">
                  <c:v>141.08008126324546</c:v>
                </c:pt>
                <c:pt idx="222">
                  <c:v>142.86609467713802</c:v>
                </c:pt>
                <c:pt idx="223">
                  <c:v>144.60853585051379</c:v>
                </c:pt>
                <c:pt idx="224">
                  <c:v>146.30996883219942</c:v>
                </c:pt>
                <c:pt idx="225">
                  <c:v>147.97272445982819</c:v>
                </c:pt>
                <c:pt idx="226">
                  <c:v>149.59892856715939</c:v>
                </c:pt>
                <c:pt idx="227">
                  <c:v>151.1905259873848</c:v>
                </c:pt>
                <c:pt idx="228">
                  <c:v>152.74930108978469</c:v>
                </c:pt>
                <c:pt idx="229">
                  <c:v>154.27689543949415</c:v>
                </c:pt>
                <c:pt idx="230">
                  <c:v>155.77482305553318</c:v>
                </c:pt>
                <c:pt idx="231">
                  <c:v>157.24448365253383</c:v>
                </c:pt>
                <c:pt idx="232">
                  <c:v>158.6871741808263</c:v>
                </c:pt>
                <c:pt idx="233">
                  <c:v>160.10409892331677</c:v>
                </c:pt>
                <c:pt idx="234">
                  <c:v>161.49637836261851</c:v>
                </c:pt>
                <c:pt idx="235">
                  <c:v>162.8650569956944</c:v>
                </c:pt>
                <c:pt idx="236">
                  <c:v>164.21111024395285</c:v>
                </c:pt>
                <c:pt idx="237">
                  <c:v>165.5354505828673</c:v>
                </c:pt>
                <c:pt idx="238">
                  <c:v>166.83893299563712</c:v>
                </c:pt>
                <c:pt idx="239">
                  <c:v>168.12235983932322</c:v>
                </c:pt>
                <c:pt idx="240">
                  <c:v>169.38648519858518</c:v>
                </c:pt>
                <c:pt idx="241">
                  <c:v>170.63201879109403</c:v>
                </c:pt>
                <c:pt idx="242">
                  <c:v>171.85962947947311</c:v>
                </c:pt>
                <c:pt idx="243">
                  <c:v>173.06994843688909</c:v>
                </c:pt>
                <c:pt idx="244">
                  <c:v>174.26357200691112</c:v>
                </c:pt>
                <c:pt idx="245">
                  <c:v>175.44106429277198</c:v>
                </c:pt>
                <c:pt idx="246">
                  <c:v>176.60295950650013</c:v>
                </c:pt>
                <c:pt idx="247">
                  <c:v>177.74976410444228</c:v>
                </c:pt>
                <c:pt idx="248">
                  <c:v>178.88195873231072</c:v>
                </c:pt>
                <c:pt idx="249">
                  <c:v>179.99999999999997</c:v>
                </c:pt>
                <c:pt idx="250">
                  <c:v>181.10432210393066</c:v>
                </c:pt>
                <c:pt idx="251">
                  <c:v>182.19533831253977</c:v>
                </c:pt>
                <c:pt idx="252">
                  <c:v>183.27344232868825</c:v>
                </c:pt>
                <c:pt idx="253">
                  <c:v>184.33900954115086</c:v>
                </c:pt>
                <c:pt idx="254">
                  <c:v>185.3923981759693</c:v>
                </c:pt>
                <c:pt idx="255">
                  <c:v>186.43395035723154</c:v>
                </c:pt>
                <c:pt idx="256">
                  <c:v>187.46399308578734</c:v>
                </c:pt>
                <c:pt idx="257">
                  <c:v>188.4828391434836</c:v>
                </c:pt>
                <c:pt idx="258">
                  <c:v>189.49078792969144</c:v>
                </c:pt>
                <c:pt idx="259">
                  <c:v>190.48812623618392</c:v>
                </c:pt>
                <c:pt idx="260">
                  <c:v>191.47512896579727</c:v>
                </c:pt>
                <c:pt idx="261">
                  <c:v>192.45205979974966</c:v>
                </c:pt>
                <c:pt idx="262">
                  <c:v>193.41917181800744</c:v>
                </c:pt>
                <c:pt idx="263">
                  <c:v>194.37670807664909</c:v>
                </c:pt>
                <c:pt idx="264">
                  <c:v>195.32490214579306</c:v>
                </c:pt>
                <c:pt idx="265">
                  <c:v>196.26397861131539</c:v>
                </c:pt>
                <c:pt idx="266">
                  <c:v>197.19415354327293</c:v>
                </c:pt>
                <c:pt idx="267">
                  <c:v>198.11563493367763</c:v>
                </c:pt>
                <c:pt idx="268">
                  <c:v>199.02862310602498</c:v>
                </c:pt>
                <c:pt idx="269">
                  <c:v>199.93331109875726</c:v>
                </c:pt>
                <c:pt idx="270">
                  <c:v>200.82988502465096</c:v>
                </c:pt>
                <c:pt idx="271">
                  <c:v>201.71852440793791</c:v>
                </c:pt>
                <c:pt idx="272">
                  <c:v>202.59940250081462</c:v>
                </c:pt>
                <c:pt idx="273">
                  <c:v>203.47268658085005</c:v>
                </c:pt>
                <c:pt idx="274">
                  <c:v>204.33853823067247</c:v>
                </c:pt>
                <c:pt idx="275">
                  <c:v>205.19711360120371</c:v>
                </c:pt>
                <c:pt idx="276">
                  <c:v>206.04856365959978</c:v>
                </c:pt>
                <c:pt idx="277">
                  <c:v>206.89303442296389</c:v>
                </c:pt>
                <c:pt idx="278">
                  <c:v>207.73066717881116</c:v>
                </c:pt>
                <c:pt idx="279">
                  <c:v>208.56159869318708</c:v>
                </c:pt>
                <c:pt idx="280">
                  <c:v>209.38596140726662</c:v>
                </c:pt>
                <c:pt idx="281">
                  <c:v>210.20388362320355</c:v>
                </c:pt>
                <c:pt idx="282">
                  <c:v>211.01548967993</c:v>
                </c:pt>
                <c:pt idx="283">
                  <c:v>211.82090011956382</c:v>
                </c:pt>
                <c:pt idx="284">
                  <c:v>212.62023184502272</c:v>
                </c:pt>
                <c:pt idx="285">
                  <c:v>213.41359826940388</c:v>
                </c:pt>
                <c:pt idx="286">
                  <c:v>214.20110945764674</c:v>
                </c:pt>
                <c:pt idx="287">
                  <c:v>214.98287226095673</c:v>
                </c:pt>
                <c:pt idx="288">
                  <c:v>215.75899044443435</c:v>
                </c:pt>
                <c:pt idx="289">
                  <c:v>216.52956480832171</c:v>
                </c:pt>
                <c:pt idx="290">
                  <c:v>217.29469330325227</c:v>
                </c:pt>
                <c:pt idx="291">
                  <c:v>218.05447113985682</c:v>
                </c:pt>
                <c:pt idx="292">
                  <c:v>218.80899089306052</c:v>
                </c:pt>
                <c:pt idx="293">
                  <c:v>219.55834260137831</c:v>
                </c:pt>
                <c:pt idx="294">
                  <c:v>220.30261386149894</c:v>
                </c:pt>
                <c:pt idx="295">
                  <c:v>221.04188991842315</c:v>
                </c:pt>
                <c:pt idx="296">
                  <c:v>221.77625375141147</c:v>
                </c:pt>
                <c:pt idx="297">
                  <c:v>222.50578615597132</c:v>
                </c:pt>
                <c:pt idx="298">
                  <c:v>223.23056582210731</c:v>
                </c:pt>
                <c:pt idx="299">
                  <c:v>223.95066940903496</c:v>
                </c:pt>
                <c:pt idx="300">
                  <c:v>224.66617161655523</c:v>
                </c:pt>
                <c:pt idx="301">
                  <c:v>225.37714525326433</c:v>
                </c:pt>
                <c:pt idx="302">
                  <c:v>226.08366130177083</c:v>
                </c:pt>
                <c:pt idx="303">
                  <c:v>226.78578898107716</c:v>
                </c:pt>
                <c:pt idx="304">
                  <c:v>227.48359580627351</c:v>
                </c:pt>
                <c:pt idx="305">
                  <c:v>228.17714764568353</c:v>
                </c:pt>
                <c:pt idx="306">
                  <c:v>228.86650877559353</c:v>
                </c:pt>
                <c:pt idx="307">
                  <c:v>229.55174193268667</c:v>
                </c:pt>
                <c:pt idx="308">
                  <c:v>230.2329083642995</c:v>
                </c:pt>
                <c:pt idx="309">
                  <c:v>230.91006787660834</c:v>
                </c:pt>
                <c:pt idx="310">
                  <c:v>231.58327888084929</c:v>
                </c:pt>
                <c:pt idx="311">
                  <c:v>232.25259843766779</c:v>
                </c:pt>
                <c:pt idx="312">
                  <c:v>232.91808229968922</c:v>
                </c:pt>
                <c:pt idx="313">
                  <c:v>233.5797849523957</c:v>
                </c:pt>
                <c:pt idx="314">
                  <c:v>234.23775965339135</c:v>
                </c:pt>
                <c:pt idx="315">
                  <c:v>234.89205847013187</c:v>
                </c:pt>
                <c:pt idx="316">
                  <c:v>235.54273231619069</c:v>
                </c:pt>
                <c:pt idx="317">
                  <c:v>236.18983098613046</c:v>
                </c:pt>
                <c:pt idx="318">
                  <c:v>236.83340318904348</c:v>
                </c:pt>
                <c:pt idx="319">
                  <c:v>237.47349658082445</c:v>
                </c:pt>
                <c:pt idx="320">
                  <c:v>238.11015779523001</c:v>
                </c:pt>
                <c:pt idx="321">
                  <c:v>238.74343247378351</c:v>
                </c:pt>
                <c:pt idx="322">
                  <c:v>239.3733652945742</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3-ECEA-47DA-AA4D-65E99B3A2F96}"/>
            </c:ext>
          </c:extLst>
        </c:ser>
        <c:dLbls>
          <c:showLegendKey val="0"/>
          <c:showVal val="0"/>
          <c:showCatName val="0"/>
          <c:showSerName val="0"/>
          <c:showPercent val="0"/>
          <c:showBubbleSize val="0"/>
        </c:dLbls>
        <c:axId val="927873432"/>
        <c:axId val="927873824"/>
      </c:scatterChart>
      <c:valAx>
        <c:axId val="927873432"/>
        <c:scaling>
          <c:orientation val="minMax"/>
          <c:max val="1600000"/>
        </c:scaling>
        <c:delete val="0"/>
        <c:axPos val="b"/>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Droge in Gramm</a:t>
                </a:r>
              </a:p>
            </c:rich>
          </c:tx>
          <c:overlay val="0"/>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73824"/>
        <c:crosses val="autoZero"/>
        <c:crossBetween val="midCat"/>
      </c:valAx>
      <c:valAx>
        <c:axId val="927873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Strafmass in</a:t>
                </a:r>
                <a:r>
                  <a:rPr lang="de-CH" sz="2000" b="0" baseline="0">
                    <a:solidFill>
                      <a:srgbClr val="636363"/>
                    </a:solidFill>
                  </a:rPr>
                  <a:t> Monaten</a:t>
                </a:r>
                <a:endParaRPr lang="de-CH" sz="2000" b="0">
                  <a:solidFill>
                    <a:srgbClr val="636363"/>
                  </a:solidFill>
                </a:endParaRPr>
              </a:p>
            </c:rich>
          </c:tx>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73432"/>
        <c:crosses val="autoZero"/>
        <c:crossBetween val="midCat"/>
      </c:valAx>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txPr>
    <a:bodyPr/>
    <a:lstStyle/>
    <a:p>
      <a:pPr>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rgbClr val="636363"/>
                </a:solidFill>
                <a:latin typeface="+mn-lt"/>
                <a:ea typeface="+mn-ea"/>
                <a:cs typeface="+mn-cs"/>
              </a:defRPr>
            </a:pPr>
            <a:r>
              <a:rPr lang="de-CH" sz="2000">
                <a:solidFill>
                  <a:srgbClr val="636363"/>
                </a:solidFill>
              </a:rPr>
              <a:t>Strafmass Hansjakob bis 120'000g</a:t>
            </a:r>
          </a:p>
        </c:rich>
      </c:tx>
      <c:overlay val="0"/>
      <c:spPr>
        <a:noFill/>
        <a:ln>
          <a:noFill/>
        </a:ln>
        <a:effectLst/>
      </c:spPr>
    </c:title>
    <c:autoTitleDeleted val="0"/>
    <c:plotArea>
      <c:layout/>
      <c:scatterChart>
        <c:scatterStyle val="smoothMarker"/>
        <c:varyColors val="0"/>
        <c:ser>
          <c:idx val="0"/>
          <c:order val="0"/>
          <c:tx>
            <c:strRef>
              <c:f>Plots!$BY$2</c:f>
              <c:strCache>
                <c:ptCount val="1"/>
                <c:pt idx="0">
                  <c:v>Heroin</c:v>
                </c:pt>
              </c:strCache>
            </c:strRef>
          </c:tx>
          <c:marker>
            <c:symbol val="none"/>
          </c:marker>
          <c:xVal>
            <c:numRef>
              <c:f>Plots!$BY$3:$BY$358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Plots!$BZ$3:$BZ$358</c:f>
              <c:numCache>
                <c:formatCode>0.00</c:formatCode>
                <c:ptCount val="356"/>
                <c:pt idx="0">
                  <c:v>1</c:v>
                </c:pt>
                <c:pt idx="1">
                  <c:v>2</c:v>
                </c:pt>
                <c:pt idx="2">
                  <c:v>3</c:v>
                </c:pt>
                <c:pt idx="3">
                  <c:v>4</c:v>
                </c:pt>
                <c:pt idx="4">
                  <c:v>5</c:v>
                </c:pt>
                <c:pt idx="5">
                  <c:v>6</c:v>
                </c:pt>
                <c:pt idx="6">
                  <c:v>7</c:v>
                </c:pt>
                <c:pt idx="7">
                  <c:v>8</c:v>
                </c:pt>
                <c:pt idx="8">
                  <c:v>9</c:v>
                </c:pt>
                <c:pt idx="9">
                  <c:v>10</c:v>
                </c:pt>
                <c:pt idx="10">
                  <c:v>11</c:v>
                </c:pt>
                <c:pt idx="11">
                  <c:v>12</c:v>
                </c:pt>
                <c:pt idx="12">
                  <c:v>14.227573217960249</c:v>
                </c:pt>
                <c:pt idx="13">
                  <c:v>16.286505699569439</c:v>
                </c:pt>
                <c:pt idx="14">
                  <c:v>17.925618986228656</c:v>
                </c:pt>
                <c:pt idx="15">
                  <c:v>19.309787692112593</c:v>
                </c:pt>
                <c:pt idx="16">
                  <c:v>20.519711360120361</c:v>
                </c:pt>
                <c:pt idx="17">
                  <c:v>21.601645965105817</c:v>
                </c:pt>
                <c:pt idx="18">
                  <c:v>22.584864693144674</c:v>
                </c:pt>
                <c:pt idx="19">
                  <c:v>23.489205847013178</c:v>
                </c:pt>
                <c:pt idx="20">
                  <c:v>24.328807982293601</c:v>
                </c:pt>
                <c:pt idx="21">
                  <c:v>25.114144712877824</c:v>
                </c:pt>
                <c:pt idx="22">
                  <c:v>25.8532162803826</c:v>
                </c:pt>
                <c:pt idx="23">
                  <c:v>27.21636846381346</c:v>
                </c:pt>
                <c:pt idx="24">
                  <c:v>28.455146435920497</c:v>
                </c:pt>
                <c:pt idx="25">
                  <c:v>29.59454489196564</c:v>
                </c:pt>
                <c:pt idx="26">
                  <c:v>30.65237729574212</c:v>
                </c:pt>
                <c:pt idx="27">
                  <c:v>35.088212858554392</c:v>
                </c:pt>
                <c:pt idx="28">
                  <c:v>38.619575384225186</c:v>
                </c:pt>
                <c:pt idx="29">
                  <c:v>41.601676461038075</c:v>
                </c:pt>
                <c:pt idx="30">
                  <c:v>44.208377983684649</c:v>
                </c:pt>
                <c:pt idx="31">
                  <c:v>46.539335429011224</c:v>
                </c:pt>
                <c:pt idx="32">
                  <c:v>48.657615964587201</c:v>
                </c:pt>
                <c:pt idx="33">
                  <c:v>50.605959918104965</c:v>
                </c:pt>
                <c:pt idx="34">
                  <c:v>52.414827884177932</c:v>
                </c:pt>
                <c:pt idx="35">
                  <c:v>66.038544977892542</c:v>
                </c:pt>
                <c:pt idx="36">
                  <c:v>75.595262993692359</c:v>
                </c:pt>
                <c:pt idx="37">
                  <c:v>83.203352922076164</c:v>
                </c:pt>
                <c:pt idx="38">
                  <c:v>89.628094931143323</c:v>
                </c:pt>
                <c:pt idx="39">
                  <c:v>95.244063118091958</c:v>
                </c:pt>
                <c:pt idx="40">
                  <c:v>100.26595869929167</c:v>
                </c:pt>
                <c:pt idx="41">
                  <c:v>104.82965576835588</c:v>
                </c:pt>
                <c:pt idx="42">
                  <c:v>109.02723556992841</c:v>
                </c:pt>
                <c:pt idx="43">
                  <c:v>112.92432346572348</c:v>
                </c:pt>
                <c:pt idx="44">
                  <c:v>116.56953366502911</c:v>
                </c:pt>
                <c:pt idx="45">
                  <c:v>120</c:v>
                </c:pt>
                <c:pt idx="46">
                  <c:v>123.24480295498074</c:v>
                </c:pt>
                <c:pt idx="47">
                  <c:v>126.3271919531276</c:v>
                </c:pt>
                <c:pt idx="48">
                  <c:v>129.266081401913</c:v>
                </c:pt>
                <c:pt idx="49">
                  <c:v>132.07708995578508</c:v>
                </c:pt>
                <c:pt idx="50">
                  <c:v>134.77328201610669</c:v>
                </c:pt>
                <c:pt idx="51">
                  <c:v>137.36570910639989</c:v>
                </c:pt>
                <c:pt idx="52">
                  <c:v>139.86381314361736</c:v>
                </c:pt>
                <c:pt idx="53">
                  <c:v>142.27573217960247</c:v>
                </c:pt>
                <c:pt idx="54">
                  <c:v>144.60853585051379</c:v>
                </c:pt>
                <c:pt idx="55">
                  <c:v>146.86840924099926</c:v>
                </c:pt>
                <c:pt idx="56">
                  <c:v>149.06079827441673</c:v>
                </c:pt>
                <c:pt idx="57">
                  <c:v>151.1905259873848</c:v>
                </c:pt>
                <c:pt idx="58">
                  <c:v>153.26188647871066</c:v>
                </c:pt>
                <c:pt idx="59">
                  <c:v>155.27872153312612</c:v>
                </c:pt>
                <c:pt idx="60">
                  <c:v>157.24448365253383</c:v>
                </c:pt>
                <c:pt idx="61">
                  <c:v>159.1622883158557</c:v>
                </c:pt>
                <c:pt idx="62">
                  <c:v>161.03495762398762</c:v>
                </c:pt>
                <c:pt idx="63">
                  <c:v>162.8650569956944</c:v>
                </c:pt>
                <c:pt idx="64">
                  <c:v>164.65492621378149</c:v>
                </c:pt>
                <c:pt idx="65">
                  <c:v>166.40670584415241</c:v>
                </c:pt>
                <c:pt idx="66">
                  <c:v>168.12235983932322</c:v>
                </c:pt>
                <c:pt idx="67">
                  <c:v>169.80369497551101</c:v>
                </c:pt>
                <c:pt idx="68">
                  <c:v>171.45237764626788</c:v>
                </c:pt>
                <c:pt idx="69">
                  <c:v>173.06994843688909</c:v>
                </c:pt>
                <c:pt idx="70">
                  <c:v>174.65783482591931</c:v>
                </c:pt>
                <c:pt idx="71">
                  <c:v>176.21736229820678</c:v>
                </c:pt>
                <c:pt idx="72">
                  <c:v>177.74976410444228</c:v>
                </c:pt>
                <c:pt idx="73">
                  <c:v>179.25618986228656</c:v>
                </c:pt>
                <c:pt idx="74">
                  <c:v>180.73771316191585</c:v>
                </c:pt>
                <c:pt idx="75">
                  <c:v>182.19533831253977</c:v>
                </c:pt>
                <c:pt idx="76">
                  <c:v>183.63000634493298</c:v>
                </c:pt>
                <c:pt idx="77">
                  <c:v>185.04260036730972</c:v>
                </c:pt>
                <c:pt idx="78">
                  <c:v>186.43395035723154</c:v>
                </c:pt>
                <c:pt idx="79">
                  <c:v>187.80483746007104</c:v>
                </c:pt>
                <c:pt idx="80">
                  <c:v>189.15599785440224</c:v>
                </c:pt>
                <c:pt idx="81">
                  <c:v>190.48812623618392</c:v>
                </c:pt>
                <c:pt idx="82">
                  <c:v>191.80187896644364</c:v>
                </c:pt>
                <c:pt idx="83">
                  <c:v>193.09787692112602</c:v>
                </c:pt>
                <c:pt idx="84">
                  <c:v>194.37670807664909</c:v>
                </c:pt>
                <c:pt idx="85">
                  <c:v>195.63892986034995</c:v>
                </c:pt>
                <c:pt idx="86">
                  <c:v>196.88507129128701</c:v>
                </c:pt>
                <c:pt idx="87">
                  <c:v>198.11563493367763</c:v>
                </c:pt>
                <c:pt idx="88">
                  <c:v>199.33109868251921</c:v>
                </c:pt>
                <c:pt idx="89">
                  <c:v>200.53191739858346</c:v>
                </c:pt>
                <c:pt idx="90">
                  <c:v>201.71852440793791</c:v>
                </c:pt>
                <c:pt idx="91">
                  <c:v>202.89133287939094</c:v>
                </c:pt>
                <c:pt idx="92">
                  <c:v>204.0507370917185</c:v>
                </c:pt>
                <c:pt idx="93">
                  <c:v>205.19711360120371</c:v>
                </c:pt>
                <c:pt idx="94">
                  <c:v>206.33082231885177</c:v>
                </c:pt>
                <c:pt idx="95">
                  <c:v>207.45220750563047</c:v>
                </c:pt>
                <c:pt idx="96">
                  <c:v>208.56159869318708</c:v>
                </c:pt>
                <c:pt idx="97">
                  <c:v>209.65931153671175</c:v>
                </c:pt>
                <c:pt idx="98">
                  <c:v>210.74564860592633</c:v>
                </c:pt>
                <c:pt idx="99">
                  <c:v>211.82090011956382</c:v>
                </c:pt>
                <c:pt idx="100">
                  <c:v>212.88534462817015</c:v>
                </c:pt>
                <c:pt idx="101">
                  <c:v>213.93924964957449</c:v>
                </c:pt>
                <c:pt idx="102">
                  <c:v>214.98287226095673</c:v>
                </c:pt>
                <c:pt idx="103">
                  <c:v>216.01645965105811</c:v>
                </c:pt>
                <c:pt idx="104">
                  <c:v>217.04024963574798</c:v>
                </c:pt>
                <c:pt idx="105">
                  <c:v>218.05447113985682</c:v>
                </c:pt>
                <c:pt idx="106">
                  <c:v>219.05934464792085</c:v>
                </c:pt>
                <c:pt idx="107">
                  <c:v>220.05508262623763</c:v>
                </c:pt>
                <c:pt idx="108">
                  <c:v>221.04188991842315</c:v>
                </c:pt>
                <c:pt idx="109">
                  <c:v>222.01996411646189</c:v>
                </c:pt>
                <c:pt idx="110">
                  <c:v>222.98949590907003</c:v>
                </c:pt>
                <c:pt idx="111">
                  <c:v>223.95066940903496</c:v>
                </c:pt>
                <c:pt idx="112">
                  <c:v>224.90366246105131</c:v>
                </c:pt>
                <c:pt idx="113">
                  <c:v>225.84864693144686</c:v>
                </c:pt>
                <c:pt idx="114">
                  <c:v>226.78578898107716</c:v>
                </c:pt>
                <c:pt idx="115">
                  <c:v>227.71524932255954</c:v>
                </c:pt>
                <c:pt idx="116">
                  <c:v>228.6371834629258</c:v>
                </c:pt>
                <c:pt idx="117">
                  <c:v>229.55174193268667</c:v>
                </c:pt>
                <c:pt idx="118">
                  <c:v>230.45907050221751</c:v>
                </c:pt>
                <c:pt idx="119">
                  <c:v>231.35931038631009</c:v>
                </c:pt>
                <c:pt idx="120">
                  <c:v>232.25259843766779</c:v>
                </c:pt>
                <c:pt idx="121">
                  <c:v>233.13906733005834</c:v>
                </c:pt>
                <c:pt idx="122">
                  <c:v>234.01884573179112</c:v>
                </c:pt>
                <c:pt idx="123">
                  <c:v>234.89205847013187</c:v>
                </c:pt>
                <c:pt idx="124">
                  <c:v>235.75882668722141</c:v>
                </c:pt>
                <c:pt idx="125">
                  <c:v>236.61926798802867</c:v>
                </c:pt>
                <c:pt idx="126">
                  <c:v>237.47349658082445</c:v>
                </c:pt>
                <c:pt idx="127">
                  <c:v>238.32162341063088</c:v>
                </c:pt>
                <c:pt idx="128">
                  <c:v>239.16375628606986</c:v>
                </c:pt>
                <c:pt idx="129">
                  <c:v>240</c:v>
                </c:pt>
                <c:pt idx="130">
                  <c:v>240</c:v>
                </c:pt>
                <c:pt idx="131">
                  <c:v>240</c:v>
                </c:pt>
                <c:pt idx="132">
                  <c:v>240</c:v>
                </c:pt>
                <c:pt idx="133">
                  <c:v>240</c:v>
                </c:pt>
                <c:pt idx="134">
                  <c:v>240</c:v>
                </c:pt>
                <c:pt idx="135">
                  <c:v>240</c:v>
                </c:pt>
                <c:pt idx="136">
                  <c:v>240</c:v>
                </c:pt>
                <c:pt idx="137">
                  <c:v>240</c:v>
                </c:pt>
                <c:pt idx="138">
                  <c:v>240</c:v>
                </c:pt>
                <c:pt idx="139">
                  <c:v>240</c:v>
                </c:pt>
                <c:pt idx="140">
                  <c:v>240</c:v>
                </c:pt>
                <c:pt idx="141">
                  <c:v>240</c:v>
                </c:pt>
                <c:pt idx="142">
                  <c:v>240</c:v>
                </c:pt>
                <c:pt idx="143">
                  <c:v>240</c:v>
                </c:pt>
                <c:pt idx="144">
                  <c:v>240</c:v>
                </c:pt>
                <c:pt idx="145">
                  <c:v>240</c:v>
                </c:pt>
                <c:pt idx="146">
                  <c:v>240</c:v>
                </c:pt>
                <c:pt idx="147">
                  <c:v>240</c:v>
                </c:pt>
                <c:pt idx="148">
                  <c:v>240</c:v>
                </c:pt>
                <c:pt idx="149">
                  <c:v>240</c:v>
                </c:pt>
                <c:pt idx="150">
                  <c:v>240</c:v>
                </c:pt>
                <c:pt idx="151">
                  <c:v>240</c:v>
                </c:pt>
                <c:pt idx="152">
                  <c:v>240</c:v>
                </c:pt>
                <c:pt idx="153">
                  <c:v>240</c:v>
                </c:pt>
                <c:pt idx="154">
                  <c:v>240</c:v>
                </c:pt>
                <c:pt idx="155">
                  <c:v>240</c:v>
                </c:pt>
                <c:pt idx="156">
                  <c:v>240</c:v>
                </c:pt>
                <c:pt idx="157">
                  <c:v>240</c:v>
                </c:pt>
                <c:pt idx="158">
                  <c:v>240</c:v>
                </c:pt>
                <c:pt idx="159">
                  <c:v>240</c:v>
                </c:pt>
                <c:pt idx="160">
                  <c:v>240</c:v>
                </c:pt>
                <c:pt idx="161">
                  <c:v>240</c:v>
                </c:pt>
                <c:pt idx="162">
                  <c:v>240</c:v>
                </c:pt>
                <c:pt idx="163">
                  <c:v>240</c:v>
                </c:pt>
                <c:pt idx="164">
                  <c:v>240</c:v>
                </c:pt>
                <c:pt idx="165">
                  <c:v>240</c:v>
                </c:pt>
                <c:pt idx="166">
                  <c:v>240</c:v>
                </c:pt>
                <c:pt idx="167">
                  <c:v>240</c:v>
                </c:pt>
                <c:pt idx="168">
                  <c:v>240</c:v>
                </c:pt>
                <c:pt idx="169">
                  <c:v>240</c:v>
                </c:pt>
                <c:pt idx="170">
                  <c:v>240</c:v>
                </c:pt>
                <c:pt idx="171">
                  <c:v>240</c:v>
                </c:pt>
                <c:pt idx="172">
                  <c:v>240</c:v>
                </c:pt>
                <c:pt idx="173">
                  <c:v>240</c:v>
                </c:pt>
                <c:pt idx="174">
                  <c:v>240</c:v>
                </c:pt>
                <c:pt idx="175">
                  <c:v>240</c:v>
                </c:pt>
                <c:pt idx="176">
                  <c:v>240</c:v>
                </c:pt>
                <c:pt idx="177">
                  <c:v>240</c:v>
                </c:pt>
                <c:pt idx="178">
                  <c:v>240</c:v>
                </c:pt>
                <c:pt idx="179">
                  <c:v>240</c:v>
                </c:pt>
                <c:pt idx="180">
                  <c:v>240</c:v>
                </c:pt>
                <c:pt idx="181">
                  <c:v>240</c:v>
                </c:pt>
                <c:pt idx="182">
                  <c:v>240</c:v>
                </c:pt>
                <c:pt idx="183">
                  <c:v>240</c:v>
                </c:pt>
                <c:pt idx="184">
                  <c:v>240</c:v>
                </c:pt>
                <c:pt idx="185">
                  <c:v>240</c:v>
                </c:pt>
                <c:pt idx="186">
                  <c:v>240</c:v>
                </c:pt>
                <c:pt idx="187">
                  <c:v>240</c:v>
                </c:pt>
                <c:pt idx="188">
                  <c:v>240</c:v>
                </c:pt>
                <c:pt idx="189">
                  <c:v>240</c:v>
                </c:pt>
                <c:pt idx="190">
                  <c:v>240</c:v>
                </c:pt>
                <c:pt idx="191">
                  <c:v>240</c:v>
                </c:pt>
                <c:pt idx="192">
                  <c:v>240</c:v>
                </c:pt>
                <c:pt idx="193">
                  <c:v>240</c:v>
                </c:pt>
                <c:pt idx="194">
                  <c:v>240</c:v>
                </c:pt>
                <c:pt idx="195">
                  <c:v>240</c:v>
                </c:pt>
                <c:pt idx="196">
                  <c:v>240</c:v>
                </c:pt>
                <c:pt idx="197">
                  <c:v>240</c:v>
                </c:pt>
                <c:pt idx="198">
                  <c:v>240</c:v>
                </c:pt>
                <c:pt idx="199">
                  <c:v>240</c:v>
                </c:pt>
                <c:pt idx="200">
                  <c:v>240</c:v>
                </c:pt>
                <c:pt idx="201">
                  <c:v>240</c:v>
                </c:pt>
                <c:pt idx="202">
                  <c:v>240</c:v>
                </c:pt>
                <c:pt idx="203">
                  <c:v>240</c:v>
                </c:pt>
                <c:pt idx="204">
                  <c:v>240</c:v>
                </c:pt>
                <c:pt idx="205">
                  <c:v>240</c:v>
                </c:pt>
                <c:pt idx="206">
                  <c:v>240</c:v>
                </c:pt>
                <c:pt idx="207">
                  <c:v>240</c:v>
                </c:pt>
                <c:pt idx="208">
                  <c:v>240</c:v>
                </c:pt>
                <c:pt idx="209">
                  <c:v>240</c:v>
                </c:pt>
                <c:pt idx="210">
                  <c:v>240</c:v>
                </c:pt>
                <c:pt idx="211">
                  <c:v>240</c:v>
                </c:pt>
                <c:pt idx="212">
                  <c:v>240</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0-3323-418A-94AA-468999F3726A}"/>
            </c:ext>
          </c:extLst>
        </c:ser>
        <c:ser>
          <c:idx val="1"/>
          <c:order val="1"/>
          <c:tx>
            <c:strRef>
              <c:f>Plots!$CB$2</c:f>
              <c:strCache>
                <c:ptCount val="1"/>
                <c:pt idx="0">
                  <c:v>Kokain</c:v>
                </c:pt>
              </c:strCache>
            </c:strRef>
          </c:tx>
          <c:marker>
            <c:symbol val="none"/>
          </c:marker>
          <c:xVal>
            <c:numRef>
              <c:f>Plots!$CB$3:$CB$358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Plots!$CC$3:$CC$358</c:f>
              <c:numCache>
                <c:formatCode>0.00</c:formatCode>
                <c:ptCount val="356"/>
                <c:pt idx="0">
                  <c:v>0.66666666666666663</c:v>
                </c:pt>
                <c:pt idx="1">
                  <c:v>1.3333333333333333</c:v>
                </c:pt>
                <c:pt idx="2">
                  <c:v>2</c:v>
                </c:pt>
                <c:pt idx="3">
                  <c:v>2.6666666666666665</c:v>
                </c:pt>
                <c:pt idx="4">
                  <c:v>3.3333333333333335</c:v>
                </c:pt>
                <c:pt idx="5">
                  <c:v>4</c:v>
                </c:pt>
                <c:pt idx="6">
                  <c:v>4.666666666666667</c:v>
                </c:pt>
                <c:pt idx="7">
                  <c:v>5.333333333333333</c:v>
                </c:pt>
                <c:pt idx="8">
                  <c:v>6</c:v>
                </c:pt>
                <c:pt idx="9">
                  <c:v>6.666666666666667</c:v>
                </c:pt>
                <c:pt idx="10">
                  <c:v>7.333333333333333</c:v>
                </c:pt>
                <c:pt idx="11">
                  <c:v>8</c:v>
                </c:pt>
                <c:pt idx="12">
                  <c:v>12.428930023815434</c:v>
                </c:pt>
                <c:pt idx="13">
                  <c:v>14.227573217960249</c:v>
                </c:pt>
                <c:pt idx="14">
                  <c:v>15.659470564675456</c:v>
                </c:pt>
                <c:pt idx="15">
                  <c:v>16.868653306034986</c:v>
                </c:pt>
                <c:pt idx="16">
                  <c:v>17.925618986228656</c:v>
                </c:pt>
                <c:pt idx="17">
                  <c:v>18.870775921266134</c:v>
                </c:pt>
                <c:pt idx="18">
                  <c:v>19.729696594643759</c:v>
                </c:pt>
                <c:pt idx="19">
                  <c:v>20.519711360120361</c:v>
                </c:pt>
                <c:pt idx="20">
                  <c:v>21.253171383652219</c:v>
                </c:pt>
                <c:pt idx="21">
                  <c:v>21.939226209730474</c:v>
                </c:pt>
                <c:pt idx="22">
                  <c:v>22.584864693144674</c:v>
                </c:pt>
                <c:pt idx="23">
                  <c:v>23.775687811052517</c:v>
                </c:pt>
                <c:pt idx="24">
                  <c:v>24.857860047630869</c:v>
                </c:pt>
                <c:pt idx="25">
                  <c:v>25.8532162803826</c:v>
                </c:pt>
                <c:pt idx="26">
                  <c:v>26.77731800328678</c:v>
                </c:pt>
                <c:pt idx="27">
                  <c:v>30.65237729574212</c:v>
                </c:pt>
                <c:pt idx="28">
                  <c:v>33.737306612069972</c:v>
                </c:pt>
                <c:pt idx="29">
                  <c:v>36.342411856642798</c:v>
                </c:pt>
                <c:pt idx="30">
                  <c:v>38.619575384225186</c:v>
                </c:pt>
                <c:pt idx="31">
                  <c:v>40.655854272594148</c:v>
                </c:pt>
                <c:pt idx="32">
                  <c:v>42.506342767304439</c:v>
                </c:pt>
                <c:pt idx="33">
                  <c:v>44.208377983684649</c:v>
                </c:pt>
                <c:pt idx="34">
                  <c:v>45.78856970213328</c:v>
                </c:pt>
                <c:pt idx="35">
                  <c:v>57.689982812296321</c:v>
                </c:pt>
                <c:pt idx="36">
                  <c:v>66.038544977892542</c:v>
                </c:pt>
                <c:pt idx="37">
                  <c:v>72.684823713285581</c:v>
                </c:pt>
                <c:pt idx="38">
                  <c:v>78.297352823377267</c:v>
                </c:pt>
                <c:pt idx="39">
                  <c:v>83.203352922076164</c:v>
                </c:pt>
                <c:pt idx="40">
                  <c:v>87.590382797757812</c:v>
                </c:pt>
                <c:pt idx="41">
                  <c:v>91.577139404266561</c:v>
                </c:pt>
                <c:pt idx="42">
                  <c:v>95.244063118091958</c:v>
                </c:pt>
                <c:pt idx="43">
                  <c:v>98.648482973218819</c:v>
                </c:pt>
                <c:pt idx="44">
                  <c:v>101.83286739318982</c:v>
                </c:pt>
                <c:pt idx="45">
                  <c:v>104.82965576835588</c:v>
                </c:pt>
                <c:pt idx="46">
                  <c:v>107.6642522417457</c:v>
                </c:pt>
                <c:pt idx="47">
                  <c:v>110.35696705524484</c:v>
                </c:pt>
                <c:pt idx="48">
                  <c:v>112.92432346572348</c:v>
                </c:pt>
                <c:pt idx="49">
                  <c:v>115.3799656245927</c:v>
                </c:pt>
                <c:pt idx="50">
                  <c:v>117.73530633766673</c:v>
                </c:pt>
                <c:pt idx="51">
                  <c:v>120</c:v>
                </c:pt>
                <c:pt idx="52">
                  <c:v>122.18229488579213</c:v>
                </c:pt>
                <c:pt idx="53">
                  <c:v>124.28930023815434</c:v>
                </c:pt>
                <c:pt idx="54">
                  <c:v>126.3271919531276</c:v>
                </c:pt>
                <c:pt idx="55">
                  <c:v>128.30137319983308</c:v>
                </c:pt>
                <c:pt idx="56">
                  <c:v>130.21660143052867</c:v>
                </c:pt>
                <c:pt idx="57">
                  <c:v>132.07708995578508</c:v>
                </c:pt>
                <c:pt idx="58">
                  <c:v>133.88659001643393</c:v>
                </c:pt>
                <c:pt idx="59">
                  <c:v>135.64845772056665</c:v>
                </c:pt>
                <c:pt idx="60">
                  <c:v>137.36570910639989</c:v>
                </c:pt>
                <c:pt idx="61">
                  <c:v>139.04106579545802</c:v>
                </c:pt>
                <c:pt idx="62">
                  <c:v>140.67699311995327</c:v>
                </c:pt>
                <c:pt idx="63">
                  <c:v>142.27573217960247</c:v>
                </c:pt>
                <c:pt idx="64">
                  <c:v>143.83932696295619</c:v>
                </c:pt>
                <c:pt idx="65">
                  <c:v>145.36964742657113</c:v>
                </c:pt>
                <c:pt idx="66">
                  <c:v>146.86840924099926</c:v>
                </c:pt>
                <c:pt idx="67">
                  <c:v>148.3371907706476</c:v>
                </c:pt>
                <c:pt idx="68">
                  <c:v>149.77744774437019</c:v>
                </c:pt>
                <c:pt idx="69">
                  <c:v>151.1905259873848</c:v>
                </c:pt>
                <c:pt idx="70">
                  <c:v>152.57767251706238</c:v>
                </c:pt>
                <c:pt idx="71">
                  <c:v>153.94004525107226</c:v>
                </c:pt>
                <c:pt idx="72">
                  <c:v>155.27872153312612</c:v>
                </c:pt>
                <c:pt idx="73">
                  <c:v>156.59470564675456</c:v>
                </c:pt>
                <c:pt idx="74">
                  <c:v>157.88893545936227</c:v>
                </c:pt>
                <c:pt idx="75">
                  <c:v>159.1622883158557</c:v>
                </c:pt>
                <c:pt idx="76">
                  <c:v>160.41558628233608</c:v>
                </c:pt>
                <c:pt idx="77">
                  <c:v>161.64960082488764</c:v>
                </c:pt>
                <c:pt idx="78">
                  <c:v>162.8650569956944</c:v>
                </c:pt>
                <c:pt idx="79">
                  <c:v>164.06263718809396</c:v>
                </c:pt>
                <c:pt idx="80">
                  <c:v>165.24298451330699</c:v>
                </c:pt>
                <c:pt idx="81">
                  <c:v>166.40670584415241</c:v>
                </c:pt>
                <c:pt idx="82">
                  <c:v>167.55437456480118</c:v>
                </c:pt>
                <c:pt idx="83">
                  <c:v>168.68653306034994</c:v>
                </c:pt>
                <c:pt idx="84">
                  <c:v>169.80369497551101</c:v>
                </c:pt>
                <c:pt idx="85">
                  <c:v>170.90634726791669</c:v>
                </c:pt>
                <c:pt idx="86">
                  <c:v>171.99495207828176</c:v>
                </c:pt>
                <c:pt idx="87">
                  <c:v>173.06994843688909</c:v>
                </c:pt>
                <c:pt idx="88">
                  <c:v>174.13175382347228</c:v>
                </c:pt>
                <c:pt idx="89">
                  <c:v>175.18076559551568</c:v>
                </c:pt>
                <c:pt idx="90">
                  <c:v>176.21736229820678</c:v>
                </c:pt>
                <c:pt idx="91">
                  <c:v>177.2419048677454</c:v>
                </c:pt>
                <c:pt idx="92">
                  <c:v>178.25473773836779</c:v>
                </c:pt>
                <c:pt idx="93">
                  <c:v>179.25618986228656</c:v>
                </c:pt>
                <c:pt idx="94">
                  <c:v>180.24657565072516</c:v>
                </c:pt>
                <c:pt idx="95">
                  <c:v>181.22619584333972</c:v>
                </c:pt>
                <c:pt idx="96">
                  <c:v>182.19533831253977</c:v>
                </c:pt>
                <c:pt idx="97">
                  <c:v>183.15427880853304</c:v>
                </c:pt>
                <c:pt idx="98">
                  <c:v>184.1032816503178</c:v>
                </c:pt>
                <c:pt idx="99">
                  <c:v>185.04260036730972</c:v>
                </c:pt>
                <c:pt idx="100">
                  <c:v>185.97247829582395</c:v>
                </c:pt>
                <c:pt idx="101">
                  <c:v>186.89314913421046</c:v>
                </c:pt>
                <c:pt idx="102">
                  <c:v>187.80483746007104</c:v>
                </c:pt>
                <c:pt idx="103">
                  <c:v>188.70775921266136</c:v>
                </c:pt>
                <c:pt idx="104">
                  <c:v>189.60212214327896</c:v>
                </c:pt>
                <c:pt idx="105">
                  <c:v>190.48812623618392</c:v>
                </c:pt>
                <c:pt idx="106">
                  <c:v>191.36596410235975</c:v>
                </c:pt>
                <c:pt idx="107">
                  <c:v>192.23582134821334</c:v>
                </c:pt>
                <c:pt idx="108">
                  <c:v>193.09787692112602</c:v>
                </c:pt>
                <c:pt idx="109">
                  <c:v>193.95230343359526</c:v>
                </c:pt>
                <c:pt idx="110">
                  <c:v>194.79926746755842</c:v>
                </c:pt>
                <c:pt idx="111">
                  <c:v>195.63892986034995</c:v>
                </c:pt>
                <c:pt idx="112">
                  <c:v>196.47144597362083</c:v>
                </c:pt>
                <c:pt idx="113">
                  <c:v>197.29696594643764</c:v>
                </c:pt>
                <c:pt idx="114">
                  <c:v>198.11563493367763</c:v>
                </c:pt>
                <c:pt idx="115">
                  <c:v>198.92759333074363</c:v>
                </c:pt>
                <c:pt idx="116">
                  <c:v>199.73297698554123</c:v>
                </c:pt>
                <c:pt idx="117">
                  <c:v>200.53191739858346</c:v>
                </c:pt>
                <c:pt idx="118">
                  <c:v>201.32454191202262</c:v>
                </c:pt>
                <c:pt idx="119">
                  <c:v>202.11097388834253</c:v>
                </c:pt>
                <c:pt idx="120">
                  <c:v>202.89133287939094</c:v>
                </c:pt>
                <c:pt idx="121">
                  <c:v>203.66573478637963</c:v>
                </c:pt>
                <c:pt idx="122">
                  <c:v>204.43429201143033</c:v>
                </c:pt>
                <c:pt idx="123">
                  <c:v>205.19711360120371</c:v>
                </c:pt>
                <c:pt idx="124">
                  <c:v>205.95430538310745</c:v>
                </c:pt>
                <c:pt idx="125">
                  <c:v>206.70597009454502</c:v>
                </c:pt>
                <c:pt idx="126">
                  <c:v>207.45220750563047</c:v>
                </c:pt>
                <c:pt idx="127">
                  <c:v>208.19311453576807</c:v>
                </c:pt>
                <c:pt idx="128">
                  <c:v>208.92878536446372</c:v>
                </c:pt>
                <c:pt idx="129">
                  <c:v>209.65931153671175</c:v>
                </c:pt>
                <c:pt idx="130">
                  <c:v>210.38478206327611</c:v>
                </c:pt>
                <c:pt idx="131">
                  <c:v>211.10528351616318</c:v>
                </c:pt>
                <c:pt idx="132">
                  <c:v>211.82090011956382</c:v>
                </c:pt>
                <c:pt idx="133">
                  <c:v>212.53171383652236</c:v>
                </c:pt>
                <c:pt idx="134">
                  <c:v>213.23780445157328</c:v>
                </c:pt>
                <c:pt idx="135">
                  <c:v>213.93924964957449</c:v>
                </c:pt>
                <c:pt idx="136">
                  <c:v>214.63612509094258</c:v>
                </c:pt>
                <c:pt idx="137">
                  <c:v>215.32850448349143</c:v>
                </c:pt>
                <c:pt idx="138">
                  <c:v>216.01645965105811</c:v>
                </c:pt>
                <c:pt idx="139">
                  <c:v>216.70006059908721</c:v>
                </c:pt>
                <c:pt idx="140">
                  <c:v>217.37937557733642</c:v>
                </c:pt>
                <c:pt idx="141">
                  <c:v>218.05447113985682</c:v>
                </c:pt>
                <c:pt idx="142">
                  <c:v>218.72541220238807</c:v>
                </c:pt>
                <c:pt idx="143">
                  <c:v>219.39226209730472</c:v>
                </c:pt>
                <c:pt idx="144">
                  <c:v>220.05508262623763</c:v>
                </c:pt>
                <c:pt idx="145">
                  <c:v>220.71393411048982</c:v>
                </c:pt>
                <c:pt idx="146">
                  <c:v>221.36887543935734</c:v>
                </c:pt>
                <c:pt idx="147">
                  <c:v>222.01996411646189</c:v>
                </c:pt>
                <c:pt idx="148">
                  <c:v>222.6672563041904</c:v>
                </c:pt>
                <c:pt idx="149">
                  <c:v>223.31080686633695</c:v>
                </c:pt>
                <c:pt idx="150">
                  <c:v>223.95066940903496</c:v>
                </c:pt>
                <c:pt idx="151">
                  <c:v>224.58689632005968</c:v>
                </c:pt>
                <c:pt idx="152">
                  <c:v>225.21953880658242</c:v>
                </c:pt>
                <c:pt idx="153">
                  <c:v>225.84864693144686</c:v>
                </c:pt>
                <c:pt idx="154">
                  <c:v>226.47426964803935</c:v>
                </c:pt>
                <c:pt idx="155">
                  <c:v>227.09645483381738</c:v>
                </c:pt>
                <c:pt idx="156">
                  <c:v>227.71524932255954</c:v>
                </c:pt>
                <c:pt idx="157">
                  <c:v>228.33069893539451</c:v>
                </c:pt>
                <c:pt idx="158">
                  <c:v>228.94284851066641</c:v>
                </c:pt>
                <c:pt idx="159">
                  <c:v>229.55174193268667</c:v>
                </c:pt>
                <c:pt idx="160">
                  <c:v>230.15742215942527</c:v>
                </c:pt>
                <c:pt idx="161">
                  <c:v>230.75993124918531</c:v>
                </c:pt>
                <c:pt idx="162">
                  <c:v>231.35931038631009</c:v>
                </c:pt>
                <c:pt idx="163">
                  <c:v>231.95559990595987</c:v>
                </c:pt>
                <c:pt idx="164">
                  <c:v>232.54883931800313</c:v>
                </c:pt>
                <c:pt idx="165">
                  <c:v>233.13906733005834</c:v>
                </c:pt>
                <c:pt idx="166">
                  <c:v>233.72632186972328</c:v>
                </c:pt>
                <c:pt idx="167">
                  <c:v>234.31064010602609</c:v>
                </c:pt>
                <c:pt idx="168">
                  <c:v>234.89205847013187</c:v>
                </c:pt>
                <c:pt idx="169">
                  <c:v>235.47061267533346</c:v>
                </c:pt>
                <c:pt idx="170">
                  <c:v>236.04633773636021</c:v>
                </c:pt>
                <c:pt idx="171">
                  <c:v>236.61926798802867</c:v>
                </c:pt>
                <c:pt idx="172">
                  <c:v>237.18943710326542</c:v>
                </c:pt>
                <c:pt idx="173">
                  <c:v>237.75687811052524</c:v>
                </c:pt>
                <c:pt idx="174">
                  <c:v>238.32162341063088</c:v>
                </c:pt>
                <c:pt idx="175">
                  <c:v>238.88370479305607</c:v>
                </c:pt>
                <c:pt idx="176">
                  <c:v>239.44315345167519</c:v>
                </c:pt>
                <c:pt idx="177">
                  <c:v>240</c:v>
                </c:pt>
                <c:pt idx="178">
                  <c:v>240</c:v>
                </c:pt>
                <c:pt idx="179">
                  <c:v>240</c:v>
                </c:pt>
                <c:pt idx="180">
                  <c:v>240</c:v>
                </c:pt>
                <c:pt idx="181">
                  <c:v>240</c:v>
                </c:pt>
                <c:pt idx="182">
                  <c:v>240</c:v>
                </c:pt>
                <c:pt idx="183">
                  <c:v>240</c:v>
                </c:pt>
                <c:pt idx="184">
                  <c:v>240</c:v>
                </c:pt>
                <c:pt idx="185">
                  <c:v>240</c:v>
                </c:pt>
                <c:pt idx="186">
                  <c:v>240</c:v>
                </c:pt>
                <c:pt idx="187">
                  <c:v>240</c:v>
                </c:pt>
                <c:pt idx="188">
                  <c:v>240</c:v>
                </c:pt>
                <c:pt idx="189">
                  <c:v>240</c:v>
                </c:pt>
                <c:pt idx="190">
                  <c:v>240</c:v>
                </c:pt>
                <c:pt idx="191">
                  <c:v>240</c:v>
                </c:pt>
                <c:pt idx="192">
                  <c:v>240</c:v>
                </c:pt>
                <c:pt idx="193">
                  <c:v>240</c:v>
                </c:pt>
                <c:pt idx="194">
                  <c:v>240</c:v>
                </c:pt>
                <c:pt idx="195">
                  <c:v>240</c:v>
                </c:pt>
                <c:pt idx="196">
                  <c:v>240</c:v>
                </c:pt>
                <c:pt idx="197">
                  <c:v>240</c:v>
                </c:pt>
                <c:pt idx="198">
                  <c:v>240</c:v>
                </c:pt>
                <c:pt idx="199">
                  <c:v>240</c:v>
                </c:pt>
                <c:pt idx="200">
                  <c:v>240</c:v>
                </c:pt>
                <c:pt idx="201">
                  <c:v>240</c:v>
                </c:pt>
                <c:pt idx="202">
                  <c:v>240</c:v>
                </c:pt>
                <c:pt idx="203">
                  <c:v>240</c:v>
                </c:pt>
                <c:pt idx="204">
                  <c:v>240</c:v>
                </c:pt>
                <c:pt idx="205">
                  <c:v>240</c:v>
                </c:pt>
                <c:pt idx="206">
                  <c:v>240</c:v>
                </c:pt>
                <c:pt idx="207">
                  <c:v>240</c:v>
                </c:pt>
                <c:pt idx="208">
                  <c:v>240</c:v>
                </c:pt>
                <c:pt idx="209">
                  <c:v>240</c:v>
                </c:pt>
                <c:pt idx="210">
                  <c:v>240</c:v>
                </c:pt>
                <c:pt idx="211">
                  <c:v>240</c:v>
                </c:pt>
                <c:pt idx="212">
                  <c:v>240</c:v>
                </c:pt>
                <c:pt idx="213">
                  <c:v>240</c:v>
                </c:pt>
                <c:pt idx="214">
                  <c:v>240</c:v>
                </c:pt>
                <c:pt idx="215">
                  <c:v>240</c:v>
                </c:pt>
                <c:pt idx="216">
                  <c:v>240</c:v>
                </c:pt>
                <c:pt idx="217">
                  <c:v>240</c:v>
                </c:pt>
                <c:pt idx="218">
                  <c:v>240</c:v>
                </c:pt>
                <c:pt idx="219">
                  <c:v>240</c:v>
                </c:pt>
                <c:pt idx="220">
                  <c:v>240</c:v>
                </c:pt>
                <c:pt idx="221">
                  <c:v>240</c:v>
                </c:pt>
                <c:pt idx="222">
                  <c:v>240</c:v>
                </c:pt>
                <c:pt idx="223">
                  <c:v>240</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1-3323-418A-94AA-468999F3726A}"/>
            </c:ext>
          </c:extLst>
        </c:ser>
        <c:ser>
          <c:idx val="2"/>
          <c:order val="2"/>
          <c:tx>
            <c:strRef>
              <c:f>Plots!$CE$2</c:f>
              <c:strCache>
                <c:ptCount val="1"/>
                <c:pt idx="0">
                  <c:v>Amphetamin</c:v>
                </c:pt>
              </c:strCache>
            </c:strRef>
          </c:tx>
          <c:marker>
            <c:symbol val="none"/>
          </c:marker>
          <c:xVal>
            <c:numRef>
              <c:f>Plots!$CE$3:$CE$358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Plots!$CF$3:$CF$358</c:f>
              <c:numCache>
                <c:formatCode>0.00</c:formatCode>
                <c:ptCount val="356"/>
                <c:pt idx="0">
                  <c:v>0.33333333333333331</c:v>
                </c:pt>
                <c:pt idx="1">
                  <c:v>0.66666666666666663</c:v>
                </c:pt>
                <c:pt idx="2">
                  <c:v>1</c:v>
                </c:pt>
                <c:pt idx="3">
                  <c:v>1.3333333333333333</c:v>
                </c:pt>
                <c:pt idx="4">
                  <c:v>1.6666666666666667</c:v>
                </c:pt>
                <c:pt idx="5">
                  <c:v>2</c:v>
                </c:pt>
                <c:pt idx="6">
                  <c:v>2.3333333333333335</c:v>
                </c:pt>
                <c:pt idx="7">
                  <c:v>2.6666666666666665</c:v>
                </c:pt>
                <c:pt idx="8">
                  <c:v>3</c:v>
                </c:pt>
                <c:pt idx="9">
                  <c:v>3.3333333333333335</c:v>
                </c:pt>
                <c:pt idx="10">
                  <c:v>3.6666666666666665</c:v>
                </c:pt>
                <c:pt idx="11">
                  <c:v>4</c:v>
                </c:pt>
                <c:pt idx="12">
                  <c:v>6.666666666666667</c:v>
                </c:pt>
                <c:pt idx="13">
                  <c:v>10</c:v>
                </c:pt>
                <c:pt idx="14">
                  <c:v>12.428930023815434</c:v>
                </c:pt>
                <c:pt idx="15">
                  <c:v>13.38865900164339</c:v>
                </c:pt>
                <c:pt idx="16">
                  <c:v>14.227573217960249</c:v>
                </c:pt>
                <c:pt idx="17">
                  <c:v>14.977744774437012</c:v>
                </c:pt>
                <c:pt idx="18">
                  <c:v>15.659470564675456</c:v>
                </c:pt>
                <c:pt idx="19">
                  <c:v>16.286505699569439</c:v>
                </c:pt>
                <c:pt idx="20">
                  <c:v>16.868653306034986</c:v>
                </c:pt>
                <c:pt idx="21">
                  <c:v>17.413175382347223</c:v>
                </c:pt>
                <c:pt idx="22">
                  <c:v>17.925618986228656</c:v>
                </c:pt>
                <c:pt idx="23">
                  <c:v>18.870775921266134</c:v>
                </c:pt>
                <c:pt idx="24">
                  <c:v>19.729696594643759</c:v>
                </c:pt>
                <c:pt idx="25">
                  <c:v>20.519711360120361</c:v>
                </c:pt>
                <c:pt idx="26">
                  <c:v>21.253171383652219</c:v>
                </c:pt>
                <c:pt idx="27">
                  <c:v>24.328807982293601</c:v>
                </c:pt>
                <c:pt idx="28">
                  <c:v>26.77731800328678</c:v>
                </c:pt>
                <c:pt idx="29">
                  <c:v>28.844991406148171</c:v>
                </c:pt>
                <c:pt idx="30">
                  <c:v>30.65237729574212</c:v>
                </c:pt>
                <c:pt idx="31">
                  <c:v>32.268572920490882</c:v>
                </c:pt>
                <c:pt idx="32">
                  <c:v>33.737306612069972</c:v>
                </c:pt>
                <c:pt idx="33">
                  <c:v>35.088212858554392</c:v>
                </c:pt>
                <c:pt idx="34">
                  <c:v>36.342411856642798</c:v>
                </c:pt>
                <c:pt idx="35">
                  <c:v>45.78856970213328</c:v>
                </c:pt>
                <c:pt idx="36">
                  <c:v>52.414827884177932</c:v>
                </c:pt>
                <c:pt idx="37">
                  <c:v>57.689982812296321</c:v>
                </c:pt>
                <c:pt idx="38">
                  <c:v>62.144650119077184</c:v>
                </c:pt>
                <c:pt idx="39">
                  <c:v>66.038544977892542</c:v>
                </c:pt>
                <c:pt idx="40">
                  <c:v>69.520532897729012</c:v>
                </c:pt>
                <c:pt idx="41">
                  <c:v>72.684823713285581</c:v>
                </c:pt>
                <c:pt idx="42">
                  <c:v>75.595262993692359</c:v>
                </c:pt>
                <c:pt idx="43">
                  <c:v>78.297352823377267</c:v>
                </c:pt>
                <c:pt idx="44">
                  <c:v>80.824800412443821</c:v>
                </c:pt>
                <c:pt idx="45">
                  <c:v>83.203352922076164</c:v>
                </c:pt>
                <c:pt idx="46">
                  <c:v>85.453173633958343</c:v>
                </c:pt>
                <c:pt idx="47">
                  <c:v>87.590382797757812</c:v>
                </c:pt>
                <c:pt idx="48">
                  <c:v>89.628094931143323</c:v>
                </c:pt>
                <c:pt idx="49">
                  <c:v>91.577139404266561</c:v>
                </c:pt>
                <c:pt idx="50">
                  <c:v>93.446574567105174</c:v>
                </c:pt>
                <c:pt idx="51">
                  <c:v>95.244063118091958</c:v>
                </c:pt>
                <c:pt idx="52">
                  <c:v>96.976151716797574</c:v>
                </c:pt>
                <c:pt idx="53">
                  <c:v>98.648482973218819</c:v>
                </c:pt>
                <c:pt idx="54">
                  <c:v>100.26595869929167</c:v>
                </c:pt>
                <c:pt idx="55">
                  <c:v>101.83286739318982</c:v>
                </c:pt>
                <c:pt idx="56">
                  <c:v>103.35298504727245</c:v>
                </c:pt>
                <c:pt idx="57">
                  <c:v>104.82965576835588</c:v>
                </c:pt>
                <c:pt idx="58">
                  <c:v>106.26585691826112</c:v>
                </c:pt>
                <c:pt idx="59">
                  <c:v>107.6642522417457</c:v>
                </c:pt>
                <c:pt idx="60">
                  <c:v>109.02723556992841</c:v>
                </c:pt>
                <c:pt idx="61">
                  <c:v>110.35696705524484</c:v>
                </c:pt>
                <c:pt idx="62">
                  <c:v>111.65540343316847</c:v>
                </c:pt>
                <c:pt idx="63">
                  <c:v>112.92432346572348</c:v>
                </c:pt>
                <c:pt idx="64">
                  <c:v>114.16534946769721</c:v>
                </c:pt>
                <c:pt idx="65">
                  <c:v>115.3799656245927</c:v>
                </c:pt>
                <c:pt idx="66">
                  <c:v>116.56953366502911</c:v>
                </c:pt>
                <c:pt idx="67">
                  <c:v>117.73530633766673</c:v>
                </c:pt>
                <c:pt idx="68">
                  <c:v>118.8784390552626</c:v>
                </c:pt>
                <c:pt idx="69">
                  <c:v>120</c:v>
                </c:pt>
                <c:pt idx="70">
                  <c:v>121.10097893022211</c:v>
                </c:pt>
                <c:pt idx="71">
                  <c:v>122.18229488579213</c:v>
                </c:pt>
                <c:pt idx="72">
                  <c:v>123.24480295498074</c:v>
                </c:pt>
                <c:pt idx="73">
                  <c:v>124.28930023815434</c:v>
                </c:pt>
                <c:pt idx="74">
                  <c:v>125.31653112116541</c:v>
                </c:pt>
                <c:pt idx="75">
                  <c:v>126.3271919531276</c:v>
                </c:pt>
                <c:pt idx="76">
                  <c:v>127.32193520833785</c:v>
                </c:pt>
                <c:pt idx="77">
                  <c:v>128.30137319983308</c:v>
                </c:pt>
                <c:pt idx="78">
                  <c:v>129.266081401913</c:v>
                </c:pt>
                <c:pt idx="79">
                  <c:v>130.21660143052867</c:v>
                </c:pt>
                <c:pt idx="80">
                  <c:v>131.15344372339419</c:v>
                </c:pt>
                <c:pt idx="81">
                  <c:v>132.07708995578508</c:v>
                </c:pt>
                <c:pt idx="82">
                  <c:v>132.98799522301954</c:v>
                </c:pt>
                <c:pt idx="83">
                  <c:v>133.88659001643393</c:v>
                </c:pt>
                <c:pt idx="84">
                  <c:v>134.77328201610669</c:v>
                </c:pt>
                <c:pt idx="85">
                  <c:v>135.64845772056665</c:v>
                </c:pt>
                <c:pt idx="86">
                  <c:v>136.51248393114238</c:v>
                </c:pt>
                <c:pt idx="87">
                  <c:v>137.36570910639989</c:v>
                </c:pt>
                <c:pt idx="88">
                  <c:v>138.20846460022369</c:v>
                </c:pt>
                <c:pt idx="89">
                  <c:v>139.04106579545802</c:v>
                </c:pt>
                <c:pt idx="90">
                  <c:v>139.86381314361736</c:v>
                </c:pt>
                <c:pt idx="91">
                  <c:v>140.67699311995327</c:v>
                </c:pt>
                <c:pt idx="92">
                  <c:v>141.48087910210026</c:v>
                </c:pt>
                <c:pt idx="93">
                  <c:v>142.27573217960247</c:v>
                </c:pt>
                <c:pt idx="94">
                  <c:v>143.06180190081335</c:v>
                </c:pt>
                <c:pt idx="95">
                  <c:v>143.83932696295619</c:v>
                </c:pt>
                <c:pt idx="96">
                  <c:v>144.60853585051379</c:v>
                </c:pt>
                <c:pt idx="97">
                  <c:v>145.36964742657113</c:v>
                </c:pt>
                <c:pt idx="98">
                  <c:v>146.12287148125611</c:v>
                </c:pt>
                <c:pt idx="99">
                  <c:v>146.86840924099926</c:v>
                </c:pt>
                <c:pt idx="100">
                  <c:v>147.60645384196209</c:v>
                </c:pt>
                <c:pt idx="101">
                  <c:v>148.3371907706476</c:v>
                </c:pt>
                <c:pt idx="102">
                  <c:v>149.06079827441673</c:v>
                </c:pt>
                <c:pt idx="103">
                  <c:v>149.77744774437019</c:v>
                </c:pt>
                <c:pt idx="104">
                  <c:v>150.48730407282201</c:v>
                </c:pt>
                <c:pt idx="105">
                  <c:v>151.1905259873848</c:v>
                </c:pt>
                <c:pt idx="106">
                  <c:v>151.88726636349728</c:v>
                </c:pt>
                <c:pt idx="107">
                  <c:v>152.57767251706238</c:v>
                </c:pt>
                <c:pt idx="108">
                  <c:v>153.26188647871066</c:v>
                </c:pt>
                <c:pt idx="109">
                  <c:v>153.94004525107226</c:v>
                </c:pt>
                <c:pt idx="110">
                  <c:v>154.6122810503185</c:v>
                </c:pt>
                <c:pt idx="111">
                  <c:v>155.27872153312612</c:v>
                </c:pt>
                <c:pt idx="112">
                  <c:v>155.93949001011947</c:v>
                </c:pt>
                <c:pt idx="113">
                  <c:v>156.59470564675456</c:v>
                </c:pt>
                <c:pt idx="114">
                  <c:v>157.24448365253383</c:v>
                </c:pt>
                <c:pt idx="115">
                  <c:v>157.88893545936227</c:v>
                </c:pt>
                <c:pt idx="116">
                  <c:v>158.52816888979413</c:v>
                </c:pt>
                <c:pt idx="117">
                  <c:v>159.1622883158557</c:v>
                </c:pt>
                <c:pt idx="118">
                  <c:v>159.79139480908034</c:v>
                </c:pt>
                <c:pt idx="119">
                  <c:v>160.41558628233608</c:v>
                </c:pt>
                <c:pt idx="120">
                  <c:v>161.03495762398762</c:v>
                </c:pt>
                <c:pt idx="121">
                  <c:v>161.64960082488764</c:v>
                </c:pt>
                <c:pt idx="122">
                  <c:v>162.25960509865928</c:v>
                </c:pt>
                <c:pt idx="123">
                  <c:v>162.8650569956944</c:v>
                </c:pt>
                <c:pt idx="124">
                  <c:v>163.46604051126232</c:v>
                </c:pt>
                <c:pt idx="125">
                  <c:v>164.06263718809396</c:v>
                </c:pt>
                <c:pt idx="126">
                  <c:v>164.65492621378149</c:v>
                </c:pt>
                <c:pt idx="127">
                  <c:v>165.24298451330699</c:v>
                </c:pt>
                <c:pt idx="128">
                  <c:v>165.82688683699391</c:v>
                </c:pt>
                <c:pt idx="129">
                  <c:v>166.40670584415241</c:v>
                </c:pt>
                <c:pt idx="130">
                  <c:v>166.98251218267239</c:v>
                </c:pt>
                <c:pt idx="131">
                  <c:v>167.55437456480118</c:v>
                </c:pt>
                <c:pt idx="132">
                  <c:v>168.12235983932322</c:v>
                </c:pt>
                <c:pt idx="133">
                  <c:v>168.68653306034994</c:v>
                </c:pt>
                <c:pt idx="134">
                  <c:v>169.24695755290838</c:v>
                </c:pt>
                <c:pt idx="135">
                  <c:v>169.80369497551101</c:v>
                </c:pt>
                <c:pt idx="136">
                  <c:v>170.35680537987014</c:v>
                </c:pt>
                <c:pt idx="137">
                  <c:v>170.90634726791669</c:v>
                </c:pt>
                <c:pt idx="138">
                  <c:v>171.45237764626788</c:v>
                </c:pt>
                <c:pt idx="139">
                  <c:v>171.99495207828176</c:v>
                </c:pt>
                <c:pt idx="140">
                  <c:v>172.53412473382704</c:v>
                </c:pt>
                <c:pt idx="141">
                  <c:v>173.06994843688909</c:v>
                </c:pt>
                <c:pt idx="142">
                  <c:v>173.60247471112447</c:v>
                </c:pt>
                <c:pt idx="143">
                  <c:v>174.13175382347228</c:v>
                </c:pt>
                <c:pt idx="144">
                  <c:v>174.65783482591931</c:v>
                </c:pt>
                <c:pt idx="145">
                  <c:v>175.18076559551568</c:v>
                </c:pt>
                <c:pt idx="146">
                  <c:v>175.70059287272653</c:v>
                </c:pt>
                <c:pt idx="147">
                  <c:v>176.21736229820678</c:v>
                </c:pt>
                <c:pt idx="148">
                  <c:v>176.73111844807221</c:v>
                </c:pt>
                <c:pt idx="149">
                  <c:v>177.2419048677454</c:v>
                </c:pt>
                <c:pt idx="150">
                  <c:v>177.74976410444228</c:v>
                </c:pt>
                <c:pt idx="151">
                  <c:v>178.25473773836779</c:v>
                </c:pt>
                <c:pt idx="152">
                  <c:v>178.75686641268084</c:v>
                </c:pt>
                <c:pt idx="153">
                  <c:v>179.25618986228656</c:v>
                </c:pt>
                <c:pt idx="154">
                  <c:v>179.75274694151372</c:v>
                </c:pt>
                <c:pt idx="155">
                  <c:v>180.24657565072516</c:v>
                </c:pt>
                <c:pt idx="156">
                  <c:v>180.73771316191585</c:v>
                </c:pt>
                <c:pt idx="157">
                  <c:v>181.22619584333972</c:v>
                </c:pt>
                <c:pt idx="158">
                  <c:v>181.71205928321396</c:v>
                </c:pt>
                <c:pt idx="159">
                  <c:v>182.19533831253977</c:v>
                </c:pt>
                <c:pt idx="160">
                  <c:v>182.67606702708031</c:v>
                </c:pt>
                <c:pt idx="161">
                  <c:v>183.15427880853304</c:v>
                </c:pt>
                <c:pt idx="162">
                  <c:v>183.63000634493298</c:v>
                </c:pt>
                <c:pt idx="163">
                  <c:v>184.1032816503178</c:v>
                </c:pt>
                <c:pt idx="164">
                  <c:v>184.57413608369097</c:v>
                </c:pt>
                <c:pt idx="165">
                  <c:v>185.04260036730972</c:v>
                </c:pt>
                <c:pt idx="166">
                  <c:v>185.5087046043283</c:v>
                </c:pt>
                <c:pt idx="167">
                  <c:v>185.97247829582395</c:v>
                </c:pt>
                <c:pt idx="168">
                  <c:v>186.43395035723154</c:v>
                </c:pt>
                <c:pt idx="169">
                  <c:v>186.89314913421046</c:v>
                </c:pt>
                <c:pt idx="170">
                  <c:v>187.35010241796951</c:v>
                </c:pt>
                <c:pt idx="171">
                  <c:v>187.80483746007104</c:v>
                </c:pt>
                <c:pt idx="172">
                  <c:v>188.25738098673429</c:v>
                </c:pt>
                <c:pt idx="173">
                  <c:v>188.70775921266136</c:v>
                </c:pt>
                <c:pt idx="174">
                  <c:v>189.15599785440224</c:v>
                </c:pt>
                <c:pt idx="175">
                  <c:v>189.60212214327896</c:v>
                </c:pt>
                <c:pt idx="176">
                  <c:v>190.04615683788617</c:v>
                </c:pt>
                <c:pt idx="177">
                  <c:v>190.48812623618392</c:v>
                </c:pt>
                <c:pt idx="178">
                  <c:v>190.92805418720081</c:v>
                </c:pt>
                <c:pt idx="179">
                  <c:v>191.36596410235975</c:v>
                </c:pt>
                <c:pt idx="180">
                  <c:v>191.80187896644364</c:v>
                </c:pt>
                <c:pt idx="181">
                  <c:v>192.23582134821334</c:v>
                </c:pt>
                <c:pt idx="182">
                  <c:v>192.66781341069168</c:v>
                </c:pt>
                <c:pt idx="183">
                  <c:v>193.09787692112602</c:v>
                </c:pt>
                <c:pt idx="184">
                  <c:v>193.52603326064104</c:v>
                </c:pt>
                <c:pt idx="185">
                  <c:v>193.95230343359526</c:v>
                </c:pt>
                <c:pt idx="186">
                  <c:v>194.37670807664909</c:v>
                </c:pt>
                <c:pt idx="187">
                  <c:v>194.79926746755842</c:v>
                </c:pt>
                <c:pt idx="188">
                  <c:v>195.22000153370161</c:v>
                </c:pt>
                <c:pt idx="189">
                  <c:v>195.63892986034995</c:v>
                </c:pt>
                <c:pt idx="190">
                  <c:v>196.05607169869239</c:v>
                </c:pt>
                <c:pt idx="191">
                  <c:v>196.47144597362083</c:v>
                </c:pt>
                <c:pt idx="192">
                  <c:v>196.88507129128701</c:v>
                </c:pt>
                <c:pt idx="193">
                  <c:v>197.29696594643764</c:v>
                </c:pt>
                <c:pt idx="194">
                  <c:v>197.70714792953601</c:v>
                </c:pt>
                <c:pt idx="195">
                  <c:v>198.11563493367763</c:v>
                </c:pt>
                <c:pt idx="196">
                  <c:v>198.52244436130724</c:v>
                </c:pt>
                <c:pt idx="197">
                  <c:v>198.92759333074363</c:v>
                </c:pt>
                <c:pt idx="198">
                  <c:v>199.33109868251921</c:v>
                </c:pt>
                <c:pt idx="199">
                  <c:v>199.73297698554123</c:v>
                </c:pt>
                <c:pt idx="200">
                  <c:v>200.13324454307835</c:v>
                </c:pt>
                <c:pt idx="201">
                  <c:v>200.53191739858346</c:v>
                </c:pt>
                <c:pt idx="202">
                  <c:v>200.9290113413511</c:v>
                </c:pt>
                <c:pt idx="203">
                  <c:v>201.32454191202262</c:v>
                </c:pt>
                <c:pt idx="204">
                  <c:v>201.71852440793791</c:v>
                </c:pt>
                <c:pt idx="205">
                  <c:v>202.11097388834253</c:v>
                </c:pt>
                <c:pt idx="206">
                  <c:v>202.50190517945393</c:v>
                </c:pt>
                <c:pt idx="207">
                  <c:v>202.89133287939094</c:v>
                </c:pt>
                <c:pt idx="208">
                  <c:v>203.27927136297077</c:v>
                </c:pt>
                <c:pt idx="209">
                  <c:v>203.66573478637963</c:v>
                </c:pt>
                <c:pt idx="210">
                  <c:v>204.0507370917185</c:v>
                </c:pt>
                <c:pt idx="211">
                  <c:v>204.43429201143033</c:v>
                </c:pt>
                <c:pt idx="212">
                  <c:v>204.81641307261</c:v>
                </c:pt>
                <c:pt idx="213">
                  <c:v>205.19711360120371</c:v>
                </c:pt>
                <c:pt idx="214">
                  <c:v>208.92878536446372</c:v>
                </c:pt>
                <c:pt idx="215">
                  <c:v>212.53171383652236</c:v>
                </c:pt>
                <c:pt idx="216">
                  <c:v>216.01645965105811</c:v>
                </c:pt>
                <c:pt idx="217">
                  <c:v>219.39226209730472</c:v>
                </c:pt>
                <c:pt idx="218">
                  <c:v>222.6672563041904</c:v>
                </c:pt>
                <c:pt idx="219">
                  <c:v>225.84864693144686</c:v>
                </c:pt>
                <c:pt idx="220">
                  <c:v>228.94284851066641</c:v>
                </c:pt>
                <c:pt idx="221">
                  <c:v>231.95559990595987</c:v>
                </c:pt>
                <c:pt idx="222">
                  <c:v>234.89205847013187</c:v>
                </c:pt>
                <c:pt idx="223">
                  <c:v>237.75687811052524</c:v>
                </c:pt>
                <c:pt idx="224">
                  <c:v>240</c:v>
                </c:pt>
                <c:pt idx="225">
                  <c:v>240</c:v>
                </c:pt>
                <c:pt idx="226">
                  <c:v>240</c:v>
                </c:pt>
                <c:pt idx="227">
                  <c:v>240</c:v>
                </c:pt>
                <c:pt idx="228">
                  <c:v>240</c:v>
                </c:pt>
                <c:pt idx="229">
                  <c:v>240</c:v>
                </c:pt>
                <c:pt idx="230">
                  <c:v>240</c:v>
                </c:pt>
                <c:pt idx="231">
                  <c:v>240</c:v>
                </c:pt>
                <c:pt idx="232">
                  <c:v>240</c:v>
                </c:pt>
                <c:pt idx="233">
                  <c:v>240</c:v>
                </c:pt>
                <c:pt idx="234">
                  <c:v>240</c:v>
                </c:pt>
                <c:pt idx="235">
                  <c:v>240</c:v>
                </c:pt>
                <c:pt idx="236">
                  <c:v>240</c:v>
                </c:pt>
                <c:pt idx="237">
                  <c:v>240</c:v>
                </c:pt>
                <c:pt idx="238">
                  <c:v>240</c:v>
                </c:pt>
                <c:pt idx="239">
                  <c:v>240</c:v>
                </c:pt>
                <c:pt idx="240">
                  <c:v>240</c:v>
                </c:pt>
                <c:pt idx="241">
                  <c:v>240</c:v>
                </c:pt>
                <c:pt idx="242">
                  <c:v>240</c:v>
                </c:pt>
                <c:pt idx="243">
                  <c:v>240</c:v>
                </c:pt>
                <c:pt idx="244">
                  <c:v>240</c:v>
                </c:pt>
                <c:pt idx="245">
                  <c:v>240</c:v>
                </c:pt>
                <c:pt idx="246">
                  <c:v>240</c:v>
                </c:pt>
                <c:pt idx="247">
                  <c:v>240</c:v>
                </c:pt>
                <c:pt idx="248">
                  <c:v>240</c:v>
                </c:pt>
                <c:pt idx="249">
                  <c:v>240</c:v>
                </c:pt>
                <c:pt idx="250">
                  <c:v>240</c:v>
                </c:pt>
                <c:pt idx="251">
                  <c:v>240</c:v>
                </c:pt>
                <c:pt idx="252">
                  <c:v>240</c:v>
                </c:pt>
                <c:pt idx="253">
                  <c:v>240</c:v>
                </c:pt>
                <c:pt idx="254">
                  <c:v>240</c:v>
                </c:pt>
                <c:pt idx="255">
                  <c:v>240</c:v>
                </c:pt>
                <c:pt idx="256">
                  <c:v>240</c:v>
                </c:pt>
                <c:pt idx="257">
                  <c:v>240</c:v>
                </c:pt>
                <c:pt idx="258">
                  <c:v>240</c:v>
                </c:pt>
                <c:pt idx="259">
                  <c:v>240</c:v>
                </c:pt>
                <c:pt idx="260">
                  <c:v>240</c:v>
                </c:pt>
                <c:pt idx="261">
                  <c:v>240</c:v>
                </c:pt>
                <c:pt idx="262">
                  <c:v>240</c:v>
                </c:pt>
                <c:pt idx="263">
                  <c:v>240</c:v>
                </c:pt>
                <c:pt idx="264">
                  <c:v>240</c:v>
                </c:pt>
                <c:pt idx="265">
                  <c:v>240</c:v>
                </c:pt>
                <c:pt idx="266">
                  <c:v>240</c:v>
                </c:pt>
                <c:pt idx="267">
                  <c:v>240</c:v>
                </c:pt>
                <c:pt idx="268">
                  <c:v>240</c:v>
                </c:pt>
                <c:pt idx="269">
                  <c:v>240</c:v>
                </c:pt>
                <c:pt idx="270">
                  <c:v>240</c:v>
                </c:pt>
                <c:pt idx="271">
                  <c:v>240</c:v>
                </c:pt>
                <c:pt idx="272">
                  <c:v>240</c:v>
                </c:pt>
                <c:pt idx="273">
                  <c:v>240</c:v>
                </c:pt>
                <c:pt idx="274">
                  <c:v>240</c:v>
                </c:pt>
                <c:pt idx="275">
                  <c:v>240</c:v>
                </c:pt>
                <c:pt idx="276">
                  <c:v>240</c:v>
                </c:pt>
                <c:pt idx="277">
                  <c:v>240</c:v>
                </c:pt>
                <c:pt idx="278">
                  <c:v>240</c:v>
                </c:pt>
                <c:pt idx="279">
                  <c:v>240</c:v>
                </c:pt>
                <c:pt idx="280">
                  <c:v>240</c:v>
                </c:pt>
                <c:pt idx="281">
                  <c:v>240</c:v>
                </c:pt>
                <c:pt idx="282">
                  <c:v>240</c:v>
                </c:pt>
                <c:pt idx="283">
                  <c:v>240</c:v>
                </c:pt>
                <c:pt idx="284">
                  <c:v>240</c:v>
                </c:pt>
                <c:pt idx="285">
                  <c:v>240</c:v>
                </c:pt>
                <c:pt idx="286">
                  <c:v>240</c:v>
                </c:pt>
                <c:pt idx="287">
                  <c:v>240</c:v>
                </c:pt>
                <c:pt idx="288">
                  <c:v>240</c:v>
                </c:pt>
                <c:pt idx="289">
                  <c:v>240</c:v>
                </c:pt>
                <c:pt idx="290">
                  <c:v>240</c:v>
                </c:pt>
                <c:pt idx="291">
                  <c:v>240</c:v>
                </c:pt>
                <c:pt idx="292">
                  <c:v>240</c:v>
                </c:pt>
                <c:pt idx="293">
                  <c:v>240</c:v>
                </c:pt>
                <c:pt idx="294">
                  <c:v>240</c:v>
                </c:pt>
                <c:pt idx="295">
                  <c:v>240</c:v>
                </c:pt>
                <c:pt idx="296">
                  <c:v>240</c:v>
                </c:pt>
                <c:pt idx="297">
                  <c:v>240</c:v>
                </c:pt>
                <c:pt idx="298">
                  <c:v>240</c:v>
                </c:pt>
                <c:pt idx="299">
                  <c:v>240</c:v>
                </c:pt>
                <c:pt idx="300">
                  <c:v>240</c:v>
                </c:pt>
                <c:pt idx="301">
                  <c:v>240</c:v>
                </c:pt>
                <c:pt idx="302">
                  <c:v>240</c:v>
                </c:pt>
                <c:pt idx="303">
                  <c:v>240</c:v>
                </c:pt>
                <c:pt idx="304">
                  <c:v>240</c:v>
                </c:pt>
                <c:pt idx="305">
                  <c:v>240</c:v>
                </c:pt>
                <c:pt idx="306">
                  <c:v>240</c:v>
                </c:pt>
                <c:pt idx="307">
                  <c:v>240</c:v>
                </c:pt>
                <c:pt idx="308">
                  <c:v>240</c:v>
                </c:pt>
                <c:pt idx="309">
                  <c:v>240</c:v>
                </c:pt>
                <c:pt idx="310">
                  <c:v>240</c:v>
                </c:pt>
                <c:pt idx="311">
                  <c:v>240</c:v>
                </c:pt>
                <c:pt idx="312">
                  <c:v>240</c:v>
                </c:pt>
                <c:pt idx="313">
                  <c:v>240</c:v>
                </c:pt>
                <c:pt idx="314">
                  <c:v>240</c:v>
                </c:pt>
                <c:pt idx="315">
                  <c:v>240</c:v>
                </c:pt>
                <c:pt idx="316">
                  <c:v>240</c:v>
                </c:pt>
                <c:pt idx="317">
                  <c:v>240</c:v>
                </c:pt>
                <c:pt idx="318">
                  <c:v>240</c:v>
                </c:pt>
                <c:pt idx="319">
                  <c:v>240</c:v>
                </c:pt>
                <c:pt idx="320">
                  <c:v>240</c:v>
                </c:pt>
                <c:pt idx="321">
                  <c:v>240</c:v>
                </c:pt>
                <c:pt idx="322">
                  <c:v>240</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2-3323-418A-94AA-468999F3726A}"/>
            </c:ext>
          </c:extLst>
        </c:ser>
        <c:ser>
          <c:idx val="3"/>
          <c:order val="3"/>
          <c:tx>
            <c:strRef>
              <c:f>Plots!$CH$2</c:f>
              <c:strCache>
                <c:ptCount val="1"/>
                <c:pt idx="0">
                  <c:v>MDMA</c:v>
                </c:pt>
              </c:strCache>
            </c:strRef>
          </c:tx>
          <c:marker>
            <c:symbol val="none"/>
          </c:marker>
          <c:xVal>
            <c:numRef>
              <c:f>Plots!$CH$3:$CH$358</c:f>
              <c:numCache>
                <c:formatCode>General</c:formatCode>
                <c:ptCount val="356"/>
                <c:pt idx="0">
                  <c:v>1</c:v>
                </c:pt>
                <c:pt idx="1">
                  <c:v>2</c:v>
                </c:pt>
                <c:pt idx="2">
                  <c:v>3</c:v>
                </c:pt>
                <c:pt idx="3">
                  <c:v>4</c:v>
                </c:pt>
                <c:pt idx="4">
                  <c:v>5</c:v>
                </c:pt>
                <c:pt idx="5">
                  <c:v>6</c:v>
                </c:pt>
                <c:pt idx="6">
                  <c:v>7</c:v>
                </c:pt>
                <c:pt idx="7">
                  <c:v>8</c:v>
                </c:pt>
                <c:pt idx="8">
                  <c:v>9</c:v>
                </c:pt>
                <c:pt idx="9">
                  <c:v>10</c:v>
                </c:pt>
                <c:pt idx="10">
                  <c:v>11</c:v>
                </c:pt>
                <c:pt idx="11">
                  <c:v>12</c:v>
                </c:pt>
                <c:pt idx="12">
                  <c:v>20</c:v>
                </c:pt>
                <c:pt idx="13">
                  <c:v>30</c:v>
                </c:pt>
                <c:pt idx="14">
                  <c:v>40</c:v>
                </c:pt>
                <c:pt idx="15">
                  <c:v>50</c:v>
                </c:pt>
                <c:pt idx="16">
                  <c:v>60</c:v>
                </c:pt>
                <c:pt idx="17">
                  <c:v>70</c:v>
                </c:pt>
                <c:pt idx="18">
                  <c:v>80</c:v>
                </c:pt>
                <c:pt idx="19">
                  <c:v>90</c:v>
                </c:pt>
                <c:pt idx="20">
                  <c:v>100</c:v>
                </c:pt>
                <c:pt idx="21">
                  <c:v>110</c:v>
                </c:pt>
                <c:pt idx="22">
                  <c:v>120</c:v>
                </c:pt>
                <c:pt idx="23">
                  <c:v>140</c:v>
                </c:pt>
                <c:pt idx="24">
                  <c:v>160</c:v>
                </c:pt>
                <c:pt idx="25">
                  <c:v>180</c:v>
                </c:pt>
                <c:pt idx="26">
                  <c:v>200</c:v>
                </c:pt>
                <c:pt idx="27">
                  <c:v>300</c:v>
                </c:pt>
                <c:pt idx="28">
                  <c:v>400</c:v>
                </c:pt>
                <c:pt idx="29">
                  <c:v>500</c:v>
                </c:pt>
                <c:pt idx="30">
                  <c:v>600</c:v>
                </c:pt>
                <c:pt idx="31">
                  <c:v>700</c:v>
                </c:pt>
                <c:pt idx="32">
                  <c:v>800</c:v>
                </c:pt>
                <c:pt idx="33">
                  <c:v>900</c:v>
                </c:pt>
                <c:pt idx="34">
                  <c:v>1000</c:v>
                </c:pt>
                <c:pt idx="35">
                  <c:v>2000</c:v>
                </c:pt>
                <c:pt idx="36">
                  <c:v>3000</c:v>
                </c:pt>
                <c:pt idx="37">
                  <c:v>4000</c:v>
                </c:pt>
                <c:pt idx="38">
                  <c:v>5000</c:v>
                </c:pt>
                <c:pt idx="39">
                  <c:v>6000</c:v>
                </c:pt>
                <c:pt idx="40">
                  <c:v>7000</c:v>
                </c:pt>
                <c:pt idx="41">
                  <c:v>8000</c:v>
                </c:pt>
                <c:pt idx="42">
                  <c:v>9000</c:v>
                </c:pt>
                <c:pt idx="43">
                  <c:v>10000</c:v>
                </c:pt>
                <c:pt idx="44">
                  <c:v>11000</c:v>
                </c:pt>
                <c:pt idx="45">
                  <c:v>12000</c:v>
                </c:pt>
                <c:pt idx="46">
                  <c:v>13000</c:v>
                </c:pt>
                <c:pt idx="47">
                  <c:v>14000</c:v>
                </c:pt>
                <c:pt idx="48">
                  <c:v>15000</c:v>
                </c:pt>
                <c:pt idx="49">
                  <c:v>16000</c:v>
                </c:pt>
                <c:pt idx="50">
                  <c:v>17000</c:v>
                </c:pt>
                <c:pt idx="51">
                  <c:v>18000</c:v>
                </c:pt>
                <c:pt idx="52">
                  <c:v>19000</c:v>
                </c:pt>
                <c:pt idx="53">
                  <c:v>20000</c:v>
                </c:pt>
                <c:pt idx="54">
                  <c:v>21000</c:v>
                </c:pt>
                <c:pt idx="55">
                  <c:v>22000</c:v>
                </c:pt>
                <c:pt idx="56">
                  <c:v>23000</c:v>
                </c:pt>
                <c:pt idx="57">
                  <c:v>24000</c:v>
                </c:pt>
                <c:pt idx="58">
                  <c:v>25000</c:v>
                </c:pt>
                <c:pt idx="59">
                  <c:v>26000</c:v>
                </c:pt>
                <c:pt idx="60">
                  <c:v>27000</c:v>
                </c:pt>
                <c:pt idx="61">
                  <c:v>28000</c:v>
                </c:pt>
                <c:pt idx="62">
                  <c:v>29000</c:v>
                </c:pt>
                <c:pt idx="63">
                  <c:v>30000</c:v>
                </c:pt>
                <c:pt idx="64">
                  <c:v>31000</c:v>
                </c:pt>
                <c:pt idx="65">
                  <c:v>32000</c:v>
                </c:pt>
                <c:pt idx="66">
                  <c:v>33000</c:v>
                </c:pt>
                <c:pt idx="67">
                  <c:v>34000</c:v>
                </c:pt>
                <c:pt idx="68">
                  <c:v>35000</c:v>
                </c:pt>
                <c:pt idx="69">
                  <c:v>36000</c:v>
                </c:pt>
                <c:pt idx="70">
                  <c:v>37000</c:v>
                </c:pt>
                <c:pt idx="71">
                  <c:v>38000</c:v>
                </c:pt>
                <c:pt idx="72">
                  <c:v>39000</c:v>
                </c:pt>
                <c:pt idx="73">
                  <c:v>40000</c:v>
                </c:pt>
                <c:pt idx="74">
                  <c:v>41000</c:v>
                </c:pt>
                <c:pt idx="75">
                  <c:v>42000</c:v>
                </c:pt>
                <c:pt idx="76">
                  <c:v>43000</c:v>
                </c:pt>
                <c:pt idx="77">
                  <c:v>44000</c:v>
                </c:pt>
                <c:pt idx="78">
                  <c:v>45000</c:v>
                </c:pt>
                <c:pt idx="79">
                  <c:v>46000</c:v>
                </c:pt>
                <c:pt idx="80">
                  <c:v>47000</c:v>
                </c:pt>
                <c:pt idx="81">
                  <c:v>48000</c:v>
                </c:pt>
                <c:pt idx="82">
                  <c:v>49000</c:v>
                </c:pt>
                <c:pt idx="83">
                  <c:v>50000</c:v>
                </c:pt>
                <c:pt idx="84">
                  <c:v>51000</c:v>
                </c:pt>
                <c:pt idx="85">
                  <c:v>52000</c:v>
                </c:pt>
                <c:pt idx="86">
                  <c:v>53000</c:v>
                </c:pt>
                <c:pt idx="87">
                  <c:v>54000</c:v>
                </c:pt>
                <c:pt idx="88">
                  <c:v>55000</c:v>
                </c:pt>
                <c:pt idx="89">
                  <c:v>56000</c:v>
                </c:pt>
                <c:pt idx="90">
                  <c:v>57000</c:v>
                </c:pt>
                <c:pt idx="91">
                  <c:v>58000</c:v>
                </c:pt>
                <c:pt idx="92">
                  <c:v>59000</c:v>
                </c:pt>
                <c:pt idx="93">
                  <c:v>60000</c:v>
                </c:pt>
                <c:pt idx="94">
                  <c:v>61000</c:v>
                </c:pt>
                <c:pt idx="95">
                  <c:v>62000</c:v>
                </c:pt>
                <c:pt idx="96">
                  <c:v>63000</c:v>
                </c:pt>
                <c:pt idx="97">
                  <c:v>64000</c:v>
                </c:pt>
                <c:pt idx="98">
                  <c:v>65000</c:v>
                </c:pt>
                <c:pt idx="99">
                  <c:v>66000</c:v>
                </c:pt>
                <c:pt idx="100">
                  <c:v>67000</c:v>
                </c:pt>
                <c:pt idx="101">
                  <c:v>68000</c:v>
                </c:pt>
                <c:pt idx="102">
                  <c:v>69000</c:v>
                </c:pt>
                <c:pt idx="103">
                  <c:v>70000</c:v>
                </c:pt>
                <c:pt idx="104">
                  <c:v>71000</c:v>
                </c:pt>
                <c:pt idx="105">
                  <c:v>72000</c:v>
                </c:pt>
                <c:pt idx="106">
                  <c:v>73000</c:v>
                </c:pt>
                <c:pt idx="107">
                  <c:v>74000</c:v>
                </c:pt>
                <c:pt idx="108">
                  <c:v>75000</c:v>
                </c:pt>
                <c:pt idx="109">
                  <c:v>76000</c:v>
                </c:pt>
                <c:pt idx="110">
                  <c:v>77000</c:v>
                </c:pt>
                <c:pt idx="111">
                  <c:v>78000</c:v>
                </c:pt>
                <c:pt idx="112">
                  <c:v>79000</c:v>
                </c:pt>
                <c:pt idx="113">
                  <c:v>80000</c:v>
                </c:pt>
                <c:pt idx="114">
                  <c:v>81000</c:v>
                </c:pt>
                <c:pt idx="115">
                  <c:v>82000</c:v>
                </c:pt>
                <c:pt idx="116">
                  <c:v>83000</c:v>
                </c:pt>
                <c:pt idx="117">
                  <c:v>84000</c:v>
                </c:pt>
                <c:pt idx="118">
                  <c:v>85000</c:v>
                </c:pt>
                <c:pt idx="119">
                  <c:v>86000</c:v>
                </c:pt>
                <c:pt idx="120">
                  <c:v>87000</c:v>
                </c:pt>
                <c:pt idx="121">
                  <c:v>88000</c:v>
                </c:pt>
                <c:pt idx="122">
                  <c:v>89000</c:v>
                </c:pt>
                <c:pt idx="123">
                  <c:v>90000</c:v>
                </c:pt>
                <c:pt idx="124">
                  <c:v>91000</c:v>
                </c:pt>
                <c:pt idx="125">
                  <c:v>92000</c:v>
                </c:pt>
                <c:pt idx="126">
                  <c:v>93000</c:v>
                </c:pt>
                <c:pt idx="127">
                  <c:v>94000</c:v>
                </c:pt>
                <c:pt idx="128">
                  <c:v>95000</c:v>
                </c:pt>
                <c:pt idx="129">
                  <c:v>96000</c:v>
                </c:pt>
                <c:pt idx="130">
                  <c:v>97000</c:v>
                </c:pt>
                <c:pt idx="131">
                  <c:v>98000</c:v>
                </c:pt>
                <c:pt idx="132">
                  <c:v>99000</c:v>
                </c:pt>
                <c:pt idx="133">
                  <c:v>100000</c:v>
                </c:pt>
                <c:pt idx="134">
                  <c:v>101000</c:v>
                </c:pt>
                <c:pt idx="135">
                  <c:v>102000</c:v>
                </c:pt>
                <c:pt idx="136">
                  <c:v>103000</c:v>
                </c:pt>
                <c:pt idx="137">
                  <c:v>104000</c:v>
                </c:pt>
                <c:pt idx="138">
                  <c:v>105000</c:v>
                </c:pt>
                <c:pt idx="139">
                  <c:v>106000</c:v>
                </c:pt>
                <c:pt idx="140">
                  <c:v>107000</c:v>
                </c:pt>
                <c:pt idx="141">
                  <c:v>108000</c:v>
                </c:pt>
                <c:pt idx="142">
                  <c:v>109000</c:v>
                </c:pt>
                <c:pt idx="143">
                  <c:v>110000</c:v>
                </c:pt>
                <c:pt idx="144">
                  <c:v>111000</c:v>
                </c:pt>
                <c:pt idx="145">
                  <c:v>112000</c:v>
                </c:pt>
                <c:pt idx="146">
                  <c:v>113000</c:v>
                </c:pt>
                <c:pt idx="147">
                  <c:v>114000</c:v>
                </c:pt>
                <c:pt idx="148">
                  <c:v>115000</c:v>
                </c:pt>
                <c:pt idx="149">
                  <c:v>116000</c:v>
                </c:pt>
                <c:pt idx="150">
                  <c:v>117000</c:v>
                </c:pt>
                <c:pt idx="151">
                  <c:v>118000</c:v>
                </c:pt>
                <c:pt idx="152">
                  <c:v>119000</c:v>
                </c:pt>
                <c:pt idx="153">
                  <c:v>120000</c:v>
                </c:pt>
                <c:pt idx="154">
                  <c:v>121000</c:v>
                </c:pt>
                <c:pt idx="155">
                  <c:v>122000</c:v>
                </c:pt>
                <c:pt idx="156">
                  <c:v>123000</c:v>
                </c:pt>
                <c:pt idx="157">
                  <c:v>124000</c:v>
                </c:pt>
                <c:pt idx="158">
                  <c:v>125000</c:v>
                </c:pt>
                <c:pt idx="159">
                  <c:v>126000</c:v>
                </c:pt>
                <c:pt idx="160">
                  <c:v>127000</c:v>
                </c:pt>
                <c:pt idx="161">
                  <c:v>128000</c:v>
                </c:pt>
                <c:pt idx="162">
                  <c:v>129000</c:v>
                </c:pt>
                <c:pt idx="163">
                  <c:v>130000</c:v>
                </c:pt>
                <c:pt idx="164">
                  <c:v>131000</c:v>
                </c:pt>
                <c:pt idx="165">
                  <c:v>132000</c:v>
                </c:pt>
                <c:pt idx="166">
                  <c:v>133000</c:v>
                </c:pt>
                <c:pt idx="167">
                  <c:v>134000</c:v>
                </c:pt>
                <c:pt idx="168">
                  <c:v>135000</c:v>
                </c:pt>
                <c:pt idx="169">
                  <c:v>136000</c:v>
                </c:pt>
                <c:pt idx="170">
                  <c:v>137000</c:v>
                </c:pt>
                <c:pt idx="171">
                  <c:v>138000</c:v>
                </c:pt>
                <c:pt idx="172">
                  <c:v>139000</c:v>
                </c:pt>
                <c:pt idx="173">
                  <c:v>140000</c:v>
                </c:pt>
                <c:pt idx="174">
                  <c:v>141000</c:v>
                </c:pt>
                <c:pt idx="175">
                  <c:v>142000</c:v>
                </c:pt>
                <c:pt idx="176">
                  <c:v>143000</c:v>
                </c:pt>
                <c:pt idx="177">
                  <c:v>144000</c:v>
                </c:pt>
                <c:pt idx="178">
                  <c:v>145000</c:v>
                </c:pt>
                <c:pt idx="179">
                  <c:v>146000</c:v>
                </c:pt>
                <c:pt idx="180">
                  <c:v>147000</c:v>
                </c:pt>
                <c:pt idx="181">
                  <c:v>148000</c:v>
                </c:pt>
                <c:pt idx="182">
                  <c:v>149000</c:v>
                </c:pt>
                <c:pt idx="183">
                  <c:v>150000</c:v>
                </c:pt>
                <c:pt idx="184">
                  <c:v>151000</c:v>
                </c:pt>
                <c:pt idx="185">
                  <c:v>152000</c:v>
                </c:pt>
                <c:pt idx="186">
                  <c:v>153000</c:v>
                </c:pt>
                <c:pt idx="187">
                  <c:v>154000</c:v>
                </c:pt>
                <c:pt idx="188">
                  <c:v>155000</c:v>
                </c:pt>
                <c:pt idx="189">
                  <c:v>156000</c:v>
                </c:pt>
                <c:pt idx="190">
                  <c:v>157000</c:v>
                </c:pt>
                <c:pt idx="191">
                  <c:v>158000</c:v>
                </c:pt>
                <c:pt idx="192">
                  <c:v>159000</c:v>
                </c:pt>
                <c:pt idx="193">
                  <c:v>160000</c:v>
                </c:pt>
                <c:pt idx="194">
                  <c:v>161000</c:v>
                </c:pt>
                <c:pt idx="195">
                  <c:v>162000</c:v>
                </c:pt>
                <c:pt idx="196">
                  <c:v>163000</c:v>
                </c:pt>
                <c:pt idx="197">
                  <c:v>164000</c:v>
                </c:pt>
                <c:pt idx="198">
                  <c:v>165000</c:v>
                </c:pt>
                <c:pt idx="199">
                  <c:v>166000</c:v>
                </c:pt>
                <c:pt idx="200">
                  <c:v>167000</c:v>
                </c:pt>
                <c:pt idx="201">
                  <c:v>168000</c:v>
                </c:pt>
                <c:pt idx="202">
                  <c:v>169000</c:v>
                </c:pt>
                <c:pt idx="203">
                  <c:v>170000</c:v>
                </c:pt>
                <c:pt idx="204">
                  <c:v>171000</c:v>
                </c:pt>
                <c:pt idx="205">
                  <c:v>172000</c:v>
                </c:pt>
                <c:pt idx="206">
                  <c:v>173000</c:v>
                </c:pt>
                <c:pt idx="207">
                  <c:v>174000</c:v>
                </c:pt>
                <c:pt idx="208">
                  <c:v>175000</c:v>
                </c:pt>
                <c:pt idx="209">
                  <c:v>176000</c:v>
                </c:pt>
                <c:pt idx="210">
                  <c:v>177000</c:v>
                </c:pt>
                <c:pt idx="211">
                  <c:v>178000</c:v>
                </c:pt>
                <c:pt idx="212">
                  <c:v>179000</c:v>
                </c:pt>
                <c:pt idx="213">
                  <c:v>180000</c:v>
                </c:pt>
                <c:pt idx="214">
                  <c:v>190000</c:v>
                </c:pt>
                <c:pt idx="215">
                  <c:v>200000</c:v>
                </c:pt>
                <c:pt idx="216">
                  <c:v>210000</c:v>
                </c:pt>
                <c:pt idx="217">
                  <c:v>220000</c:v>
                </c:pt>
                <c:pt idx="218">
                  <c:v>230000</c:v>
                </c:pt>
                <c:pt idx="219">
                  <c:v>240000</c:v>
                </c:pt>
                <c:pt idx="220">
                  <c:v>250000</c:v>
                </c:pt>
                <c:pt idx="221">
                  <c:v>260000</c:v>
                </c:pt>
                <c:pt idx="222">
                  <c:v>270000</c:v>
                </c:pt>
                <c:pt idx="223">
                  <c:v>280000</c:v>
                </c:pt>
                <c:pt idx="224">
                  <c:v>290000</c:v>
                </c:pt>
                <c:pt idx="225">
                  <c:v>300000</c:v>
                </c:pt>
                <c:pt idx="226">
                  <c:v>310000</c:v>
                </c:pt>
                <c:pt idx="227">
                  <c:v>320000</c:v>
                </c:pt>
                <c:pt idx="228">
                  <c:v>330000</c:v>
                </c:pt>
                <c:pt idx="229">
                  <c:v>340000</c:v>
                </c:pt>
                <c:pt idx="230">
                  <c:v>350000</c:v>
                </c:pt>
                <c:pt idx="231">
                  <c:v>360000</c:v>
                </c:pt>
                <c:pt idx="232">
                  <c:v>370000</c:v>
                </c:pt>
                <c:pt idx="233">
                  <c:v>380000</c:v>
                </c:pt>
                <c:pt idx="234">
                  <c:v>390000</c:v>
                </c:pt>
                <c:pt idx="235">
                  <c:v>400000</c:v>
                </c:pt>
                <c:pt idx="236">
                  <c:v>410000</c:v>
                </c:pt>
                <c:pt idx="237">
                  <c:v>420000</c:v>
                </c:pt>
                <c:pt idx="238">
                  <c:v>430000</c:v>
                </c:pt>
                <c:pt idx="239">
                  <c:v>440000</c:v>
                </c:pt>
                <c:pt idx="240">
                  <c:v>450000</c:v>
                </c:pt>
                <c:pt idx="241">
                  <c:v>460000</c:v>
                </c:pt>
                <c:pt idx="242">
                  <c:v>470000</c:v>
                </c:pt>
                <c:pt idx="243">
                  <c:v>480000</c:v>
                </c:pt>
                <c:pt idx="244">
                  <c:v>490000</c:v>
                </c:pt>
                <c:pt idx="245">
                  <c:v>500000</c:v>
                </c:pt>
                <c:pt idx="246">
                  <c:v>510000</c:v>
                </c:pt>
                <c:pt idx="247">
                  <c:v>520000</c:v>
                </c:pt>
                <c:pt idx="248">
                  <c:v>530000</c:v>
                </c:pt>
                <c:pt idx="249">
                  <c:v>540000</c:v>
                </c:pt>
                <c:pt idx="250">
                  <c:v>550000</c:v>
                </c:pt>
                <c:pt idx="251">
                  <c:v>560000</c:v>
                </c:pt>
                <c:pt idx="252">
                  <c:v>570000</c:v>
                </c:pt>
                <c:pt idx="253">
                  <c:v>580000</c:v>
                </c:pt>
                <c:pt idx="254">
                  <c:v>590000</c:v>
                </c:pt>
                <c:pt idx="255">
                  <c:v>600000</c:v>
                </c:pt>
                <c:pt idx="256">
                  <c:v>610000</c:v>
                </c:pt>
                <c:pt idx="257">
                  <c:v>620000</c:v>
                </c:pt>
                <c:pt idx="258">
                  <c:v>630000</c:v>
                </c:pt>
                <c:pt idx="259">
                  <c:v>640000</c:v>
                </c:pt>
                <c:pt idx="260">
                  <c:v>650000</c:v>
                </c:pt>
                <c:pt idx="261">
                  <c:v>660000</c:v>
                </c:pt>
                <c:pt idx="262">
                  <c:v>670000</c:v>
                </c:pt>
                <c:pt idx="263">
                  <c:v>680000</c:v>
                </c:pt>
                <c:pt idx="264">
                  <c:v>690000</c:v>
                </c:pt>
                <c:pt idx="265">
                  <c:v>700000</c:v>
                </c:pt>
                <c:pt idx="266">
                  <c:v>710000</c:v>
                </c:pt>
                <c:pt idx="267">
                  <c:v>720000</c:v>
                </c:pt>
                <c:pt idx="268">
                  <c:v>730000</c:v>
                </c:pt>
                <c:pt idx="269">
                  <c:v>740000</c:v>
                </c:pt>
                <c:pt idx="270">
                  <c:v>750000</c:v>
                </c:pt>
                <c:pt idx="271">
                  <c:v>760000</c:v>
                </c:pt>
                <c:pt idx="272">
                  <c:v>770000</c:v>
                </c:pt>
                <c:pt idx="273">
                  <c:v>780000</c:v>
                </c:pt>
                <c:pt idx="274">
                  <c:v>790000</c:v>
                </c:pt>
                <c:pt idx="275">
                  <c:v>800000</c:v>
                </c:pt>
                <c:pt idx="276">
                  <c:v>810000</c:v>
                </c:pt>
                <c:pt idx="277">
                  <c:v>820000</c:v>
                </c:pt>
                <c:pt idx="278">
                  <c:v>830000</c:v>
                </c:pt>
                <c:pt idx="279">
                  <c:v>840000</c:v>
                </c:pt>
                <c:pt idx="280">
                  <c:v>850000</c:v>
                </c:pt>
                <c:pt idx="281">
                  <c:v>860000</c:v>
                </c:pt>
                <c:pt idx="282">
                  <c:v>870000</c:v>
                </c:pt>
                <c:pt idx="283">
                  <c:v>880000</c:v>
                </c:pt>
                <c:pt idx="284">
                  <c:v>890000</c:v>
                </c:pt>
                <c:pt idx="285">
                  <c:v>900000</c:v>
                </c:pt>
                <c:pt idx="286">
                  <c:v>910000</c:v>
                </c:pt>
                <c:pt idx="287">
                  <c:v>920000</c:v>
                </c:pt>
                <c:pt idx="288">
                  <c:v>930000</c:v>
                </c:pt>
                <c:pt idx="289">
                  <c:v>940000</c:v>
                </c:pt>
                <c:pt idx="290">
                  <c:v>950000</c:v>
                </c:pt>
                <c:pt idx="291">
                  <c:v>960000</c:v>
                </c:pt>
                <c:pt idx="292">
                  <c:v>970000</c:v>
                </c:pt>
                <c:pt idx="293">
                  <c:v>980000</c:v>
                </c:pt>
                <c:pt idx="294">
                  <c:v>990000</c:v>
                </c:pt>
                <c:pt idx="295">
                  <c:v>1000000</c:v>
                </c:pt>
                <c:pt idx="296">
                  <c:v>1010000</c:v>
                </c:pt>
                <c:pt idx="297">
                  <c:v>1020000</c:v>
                </c:pt>
                <c:pt idx="298">
                  <c:v>1030000</c:v>
                </c:pt>
                <c:pt idx="299">
                  <c:v>1040000</c:v>
                </c:pt>
                <c:pt idx="300">
                  <c:v>1050000</c:v>
                </c:pt>
                <c:pt idx="301">
                  <c:v>1060000</c:v>
                </c:pt>
                <c:pt idx="302">
                  <c:v>1070000</c:v>
                </c:pt>
                <c:pt idx="303">
                  <c:v>1080000</c:v>
                </c:pt>
                <c:pt idx="304">
                  <c:v>1090000</c:v>
                </c:pt>
                <c:pt idx="305">
                  <c:v>1100000</c:v>
                </c:pt>
                <c:pt idx="306">
                  <c:v>1110000</c:v>
                </c:pt>
                <c:pt idx="307">
                  <c:v>1120000</c:v>
                </c:pt>
                <c:pt idx="308">
                  <c:v>1130000</c:v>
                </c:pt>
                <c:pt idx="309">
                  <c:v>1140000</c:v>
                </c:pt>
                <c:pt idx="310">
                  <c:v>1150000</c:v>
                </c:pt>
                <c:pt idx="311">
                  <c:v>1160000</c:v>
                </c:pt>
                <c:pt idx="312">
                  <c:v>1170000</c:v>
                </c:pt>
                <c:pt idx="313">
                  <c:v>1180000</c:v>
                </c:pt>
                <c:pt idx="314">
                  <c:v>1190000</c:v>
                </c:pt>
                <c:pt idx="315">
                  <c:v>1200000</c:v>
                </c:pt>
                <c:pt idx="316">
                  <c:v>1210000</c:v>
                </c:pt>
                <c:pt idx="317">
                  <c:v>1220000</c:v>
                </c:pt>
                <c:pt idx="318">
                  <c:v>1230000</c:v>
                </c:pt>
                <c:pt idx="319">
                  <c:v>1240000</c:v>
                </c:pt>
                <c:pt idx="320">
                  <c:v>1250000</c:v>
                </c:pt>
                <c:pt idx="321">
                  <c:v>1260000</c:v>
                </c:pt>
                <c:pt idx="322">
                  <c:v>1270000</c:v>
                </c:pt>
                <c:pt idx="323">
                  <c:v>1280000</c:v>
                </c:pt>
                <c:pt idx="324">
                  <c:v>1290000</c:v>
                </c:pt>
                <c:pt idx="325">
                  <c:v>1300000</c:v>
                </c:pt>
                <c:pt idx="326">
                  <c:v>1310000</c:v>
                </c:pt>
                <c:pt idx="327">
                  <c:v>1320000</c:v>
                </c:pt>
                <c:pt idx="328">
                  <c:v>1330000</c:v>
                </c:pt>
                <c:pt idx="329">
                  <c:v>1340000</c:v>
                </c:pt>
                <c:pt idx="330">
                  <c:v>1350000</c:v>
                </c:pt>
                <c:pt idx="331">
                  <c:v>1360000</c:v>
                </c:pt>
                <c:pt idx="332">
                  <c:v>1370000</c:v>
                </c:pt>
                <c:pt idx="333">
                  <c:v>1380000</c:v>
                </c:pt>
                <c:pt idx="334">
                  <c:v>1390000</c:v>
                </c:pt>
                <c:pt idx="335">
                  <c:v>1400000</c:v>
                </c:pt>
                <c:pt idx="336">
                  <c:v>1410000</c:v>
                </c:pt>
                <c:pt idx="337">
                  <c:v>1420000</c:v>
                </c:pt>
                <c:pt idx="338">
                  <c:v>1430000</c:v>
                </c:pt>
                <c:pt idx="339">
                  <c:v>1440000</c:v>
                </c:pt>
                <c:pt idx="340">
                  <c:v>1450000</c:v>
                </c:pt>
                <c:pt idx="341">
                  <c:v>1460000</c:v>
                </c:pt>
                <c:pt idx="342">
                  <c:v>1470000</c:v>
                </c:pt>
                <c:pt idx="343">
                  <c:v>1480000</c:v>
                </c:pt>
                <c:pt idx="344">
                  <c:v>1490000</c:v>
                </c:pt>
                <c:pt idx="345">
                  <c:v>1500000</c:v>
                </c:pt>
                <c:pt idx="346">
                  <c:v>1510000</c:v>
                </c:pt>
                <c:pt idx="347">
                  <c:v>1520000</c:v>
                </c:pt>
                <c:pt idx="348">
                  <c:v>1530000</c:v>
                </c:pt>
                <c:pt idx="349">
                  <c:v>1540000</c:v>
                </c:pt>
                <c:pt idx="350">
                  <c:v>1550000</c:v>
                </c:pt>
                <c:pt idx="351">
                  <c:v>1560000</c:v>
                </c:pt>
                <c:pt idx="352">
                  <c:v>1570000</c:v>
                </c:pt>
                <c:pt idx="353">
                  <c:v>1580000</c:v>
                </c:pt>
                <c:pt idx="354">
                  <c:v>1590000</c:v>
                </c:pt>
                <c:pt idx="355">
                  <c:v>1600000</c:v>
                </c:pt>
              </c:numCache>
            </c:numRef>
          </c:xVal>
          <c:yVal>
            <c:numRef>
              <c:f>Plots!$CI$3:$CI$358</c:f>
              <c:numCache>
                <c:formatCode>0.00</c:formatCode>
                <c:ptCount val="356"/>
                <c:pt idx="0">
                  <c:v>7.4999999999999997E-2</c:v>
                </c:pt>
                <c:pt idx="1">
                  <c:v>0.15</c:v>
                </c:pt>
                <c:pt idx="2">
                  <c:v>0.22499999999999998</c:v>
                </c:pt>
                <c:pt idx="3">
                  <c:v>0.3</c:v>
                </c:pt>
                <c:pt idx="4">
                  <c:v>0.375</c:v>
                </c:pt>
                <c:pt idx="5">
                  <c:v>0.44999999999999996</c:v>
                </c:pt>
                <c:pt idx="6">
                  <c:v>0.52500000000000002</c:v>
                </c:pt>
                <c:pt idx="7">
                  <c:v>0.6</c:v>
                </c:pt>
                <c:pt idx="8">
                  <c:v>0.67499999999999993</c:v>
                </c:pt>
                <c:pt idx="9">
                  <c:v>0.75</c:v>
                </c:pt>
                <c:pt idx="10">
                  <c:v>0.82499999999999996</c:v>
                </c:pt>
                <c:pt idx="11">
                  <c:v>0.89999999999999991</c:v>
                </c:pt>
                <c:pt idx="12">
                  <c:v>1.5</c:v>
                </c:pt>
                <c:pt idx="13">
                  <c:v>2.25</c:v>
                </c:pt>
                <c:pt idx="14">
                  <c:v>3</c:v>
                </c:pt>
                <c:pt idx="15">
                  <c:v>3.75</c:v>
                </c:pt>
                <c:pt idx="16">
                  <c:v>4.5</c:v>
                </c:pt>
                <c:pt idx="17">
                  <c:v>5.25</c:v>
                </c:pt>
                <c:pt idx="18">
                  <c:v>6</c:v>
                </c:pt>
                <c:pt idx="19">
                  <c:v>6.75</c:v>
                </c:pt>
                <c:pt idx="20">
                  <c:v>7.5</c:v>
                </c:pt>
                <c:pt idx="21">
                  <c:v>8.25</c:v>
                </c:pt>
                <c:pt idx="22">
                  <c:v>9</c:v>
                </c:pt>
                <c:pt idx="23">
                  <c:v>10.5</c:v>
                </c:pt>
                <c:pt idx="24">
                  <c:v>12</c:v>
                </c:pt>
                <c:pt idx="25">
                  <c:v>12.480502938311423</c:v>
                </c:pt>
                <c:pt idx="26">
                  <c:v>12.9266081401913</c:v>
                </c:pt>
                <c:pt idx="27">
                  <c:v>14.79727244598282</c:v>
                </c:pt>
                <c:pt idx="28">
                  <c:v>16.286505699569439</c:v>
                </c:pt>
                <c:pt idx="29">
                  <c:v>17.544106429277193</c:v>
                </c:pt>
                <c:pt idx="30">
                  <c:v>18.643395035723149</c:v>
                </c:pt>
                <c:pt idx="31">
                  <c:v>19.626397861131537</c:v>
                </c:pt>
                <c:pt idx="32">
                  <c:v>20.519711360120361</c:v>
                </c:pt>
                <c:pt idx="33">
                  <c:v>21.341359826940376</c:v>
                </c:pt>
                <c:pt idx="34">
                  <c:v>22.104188991842314</c:v>
                </c:pt>
                <c:pt idx="35">
                  <c:v>27.849533001676669</c:v>
                </c:pt>
                <c:pt idx="36">
                  <c:v>31.879757075478334</c:v>
                </c:pt>
                <c:pt idx="37">
                  <c:v>35.088212858554392</c:v>
                </c:pt>
                <c:pt idx="38">
                  <c:v>37.797631496846193</c:v>
                </c:pt>
                <c:pt idx="39">
                  <c:v>40.16597700493017</c:v>
                </c:pt>
                <c:pt idx="40">
                  <c:v>42.283792392389351</c:v>
                </c:pt>
                <c:pt idx="41">
                  <c:v>44.208377983684649</c:v>
                </c:pt>
                <c:pt idx="42">
                  <c:v>45.978565943613205</c:v>
                </c:pt>
                <c:pt idx="43">
                  <c:v>47.622031559045986</c:v>
                </c:pt>
                <c:pt idx="44">
                  <c:v>49.15927623603875</c:v>
                </c:pt>
                <c:pt idx="45">
                  <c:v>50.605959918104965</c:v>
                </c:pt>
                <c:pt idx="46">
                  <c:v>51.974346320454181</c:v>
                </c:pt>
                <c:pt idx="47">
                  <c:v>53.27424010455605</c:v>
                </c:pt>
                <c:pt idx="48">
                  <c:v>54.513617784964197</c:v>
                </c:pt>
                <c:pt idx="49">
                  <c:v>55.699066003353344</c:v>
                </c:pt>
                <c:pt idx="50">
                  <c:v>56.836094231154576</c:v>
                </c:pt>
                <c:pt idx="51">
                  <c:v>57.929363076337786</c:v>
                </c:pt>
                <c:pt idx="52">
                  <c:v>58.982854349493522</c:v>
                </c:pt>
                <c:pt idx="53">
                  <c:v>59.999999999999993</c:v>
                </c:pt>
                <c:pt idx="54">
                  <c:v>60.983781408891211</c:v>
                </c:pt>
                <c:pt idx="55">
                  <c:v>61.936806927382037</c:v>
                </c:pt>
                <c:pt idx="56">
                  <c:v>62.861373190298828</c:v>
                </c:pt>
                <c:pt idx="57">
                  <c:v>63.759514150956683</c:v>
                </c:pt>
                <c:pt idx="58">
                  <c:v>64.633040700956499</c:v>
                </c:pt>
                <c:pt idx="59">
                  <c:v>65.483572983666349</c:v>
                </c:pt>
                <c:pt idx="60">
                  <c:v>66.312566975526963</c:v>
                </c:pt>
                <c:pt idx="61">
                  <c:v>67.121336524883802</c:v>
                </c:pt>
                <c:pt idx="62">
                  <c:v>67.911071757777037</c:v>
                </c:pt>
                <c:pt idx="63">
                  <c:v>68.682854553199931</c:v>
                </c:pt>
                <c:pt idx="64">
                  <c:v>69.437671635776269</c:v>
                </c:pt>
                <c:pt idx="65">
                  <c:v>70.176425717108799</c:v>
                </c:pt>
                <c:pt idx="66">
                  <c:v>70.899945028050084</c:v>
                </c:pt>
                <c:pt idx="67">
                  <c:v>71.608991515640227</c:v>
                </c:pt>
                <c:pt idx="68">
                  <c:v>72.304267925256895</c:v>
                </c:pt>
                <c:pt idx="69">
                  <c:v>72.986423946880777</c:v>
                </c:pt>
                <c:pt idx="70">
                  <c:v>73.656061571528909</c:v>
                </c:pt>
                <c:pt idx="71">
                  <c:v>74.313739777810241</c:v>
                </c:pt>
                <c:pt idx="72">
                  <c:v>74.959978647683471</c:v>
                </c:pt>
                <c:pt idx="73">
                  <c:v>75.595262993692359</c:v>
                </c:pt>
                <c:pt idx="74">
                  <c:v>76.220045566348887</c:v>
                </c:pt>
                <c:pt idx="75">
                  <c:v>76.834749899249644</c:v>
                </c:pt>
                <c:pt idx="76">
                  <c:v>77.439772840441947</c:v>
                </c:pt>
                <c:pt idx="77">
                  <c:v>78.035486811083203</c:v>
                </c:pt>
                <c:pt idx="78">
                  <c:v>78.622241826266873</c:v>
                </c:pt>
                <c:pt idx="79">
                  <c:v>79.200367307754746</c:v>
                </c:pt>
                <c:pt idx="80">
                  <c:v>79.770173714075227</c:v>
                </c:pt>
                <c:pt idx="81">
                  <c:v>80.33195400986034</c:v>
                </c:pt>
                <c:pt idx="82">
                  <c:v>80.8859849932755</c:v>
                </c:pt>
                <c:pt idx="83">
                  <c:v>81.432528497847201</c:v>
                </c:pt>
                <c:pt idx="84">
                  <c:v>81.971832482834074</c:v>
                </c:pt>
                <c:pt idx="85">
                  <c:v>82.504132024448438</c:v>
                </c:pt>
                <c:pt idx="86">
                  <c:v>83.02965021866757</c:v>
                </c:pt>
                <c:pt idx="87">
                  <c:v>83.548599005030027</c:v>
                </c:pt>
                <c:pt idx="88">
                  <c:v>84.06117991966164</c:v>
                </c:pt>
                <c:pt idx="89">
                  <c:v>84.567584784778703</c:v>
                </c:pt>
                <c:pt idx="90">
                  <c:v>85.067996341061487</c:v>
                </c:pt>
                <c:pt idx="91">
                  <c:v>85.562588828544534</c:v>
                </c:pt>
                <c:pt idx="92">
                  <c:v>86.051528521027379</c:v>
                </c:pt>
                <c:pt idx="93">
                  <c:v>86.534974218444518</c:v>
                </c:pt>
                <c:pt idx="94">
                  <c:v>87.013077701145377</c:v>
                </c:pt>
                <c:pt idx="95">
                  <c:v>87.485984149602714</c:v>
                </c:pt>
                <c:pt idx="96">
                  <c:v>87.953832532694264</c:v>
                </c:pt>
                <c:pt idx="97">
                  <c:v>88.416755967369298</c:v>
                </c:pt>
                <c:pt idx="98">
                  <c:v>88.874882052221125</c:v>
                </c:pt>
                <c:pt idx="99">
                  <c:v>89.328333177229638</c:v>
                </c:pt>
                <c:pt idx="100">
                  <c:v>89.777226811709497</c:v>
                </c:pt>
                <c:pt idx="101">
                  <c:v>90.221675772298525</c:v>
                </c:pt>
                <c:pt idx="102">
                  <c:v>90.661788472642172</c:v>
                </c:pt>
                <c:pt idx="103">
                  <c:v>91.097669156269831</c:v>
                </c:pt>
                <c:pt idx="104">
                  <c:v>91.529418114017929</c:v>
                </c:pt>
                <c:pt idx="105">
                  <c:v>91.95713188722641</c:v>
                </c:pt>
                <c:pt idx="106">
                  <c:v>92.380903457825141</c:v>
                </c:pt>
                <c:pt idx="107">
                  <c:v>92.8008224263221</c:v>
                </c:pt>
                <c:pt idx="108">
                  <c:v>93.216975178615769</c:v>
                </c:pt>
                <c:pt idx="109">
                  <c:v>93.629445042473108</c:v>
                </c:pt>
                <c:pt idx="110">
                  <c:v>94.038312434440201</c:v>
                </c:pt>
                <c:pt idx="111">
                  <c:v>94.443654997886611</c:v>
                </c:pt>
                <c:pt idx="112">
                  <c:v>94.845547732824713</c:v>
                </c:pt>
                <c:pt idx="113">
                  <c:v>95.244063118091958</c:v>
                </c:pt>
                <c:pt idx="114">
                  <c:v>95.639271226434957</c:v>
                </c:pt>
                <c:pt idx="115">
                  <c:v>96.031239832989328</c:v>
                </c:pt>
                <c:pt idx="116">
                  <c:v>96.42003451761029</c:v>
                </c:pt>
                <c:pt idx="117">
                  <c:v>96.805718761472633</c:v>
                </c:pt>
                <c:pt idx="118">
                  <c:v>97.188354038324491</c:v>
                </c:pt>
                <c:pt idx="119">
                  <c:v>97.567999900750124</c:v>
                </c:pt>
                <c:pt idx="120">
                  <c:v>97.944714061769517</c:v>
                </c:pt>
                <c:pt idx="121">
                  <c:v>98.318552472077499</c:v>
                </c:pt>
                <c:pt idx="122">
                  <c:v>98.689569393201708</c:v>
                </c:pt>
                <c:pt idx="123">
                  <c:v>99.057817466838785</c:v>
                </c:pt>
                <c:pt idx="124">
                  <c:v>99.423347780608125</c:v>
                </c:pt>
                <c:pt idx="125">
                  <c:v>99.786209930445949</c:v>
                </c:pt>
                <c:pt idx="126">
                  <c:v>100.14645207984526</c:v>
                </c:pt>
                <c:pt idx="127">
                  <c:v>100.50412101613405</c:v>
                </c:pt>
                <c:pt idx="128">
                  <c:v>100.85926220396891</c:v>
                </c:pt>
                <c:pt idx="129">
                  <c:v>101.21191983620989</c:v>
                </c:pt>
                <c:pt idx="130">
                  <c:v>101.56213688233093</c:v>
                </c:pt>
                <c:pt idx="131">
                  <c:v>101.90995513450865</c:v>
                </c:pt>
                <c:pt idx="132">
                  <c:v>102.25541525152413</c:v>
                </c:pt>
                <c:pt idx="133">
                  <c:v>102.59855680060184</c:v>
                </c:pt>
                <c:pt idx="134">
                  <c:v>102.93941829730261</c:v>
                </c:pt>
                <c:pt idx="135">
                  <c:v>103.27803724357898</c:v>
                </c:pt>
                <c:pt idx="136">
                  <c:v>103.61445016409553</c:v>
                </c:pt>
                <c:pt idx="137">
                  <c:v>103.94869264090832</c:v>
                </c:pt>
                <c:pt idx="138">
                  <c:v>104.28079934659348</c:v>
                </c:pt>
                <c:pt idx="139">
                  <c:v>104.61080407590769</c:v>
                </c:pt>
                <c:pt idx="140">
                  <c:v>104.93873977605931</c:v>
                </c:pt>
                <c:pt idx="141">
                  <c:v>105.26463857566317</c:v>
                </c:pt>
                <c:pt idx="142">
                  <c:v>105.58853181244814</c:v>
                </c:pt>
                <c:pt idx="143">
                  <c:v>105.91045005978185</c:v>
                </c:pt>
                <c:pt idx="144">
                  <c:v>106.23042315207358</c:v>
                </c:pt>
                <c:pt idx="145">
                  <c:v>106.5484802091121</c:v>
                </c:pt>
                <c:pt idx="146">
                  <c:v>106.86464965939268</c:v>
                </c:pt>
                <c:pt idx="147">
                  <c:v>107.17895926248345</c:v>
                </c:pt>
                <c:pt idx="148">
                  <c:v>107.49143613047841</c:v>
                </c:pt>
                <c:pt idx="149">
                  <c:v>107.8021067485832</c:v>
                </c:pt>
                <c:pt idx="150">
                  <c:v>108.11099699487397</c:v>
                </c:pt>
                <c:pt idx="151">
                  <c:v>108.41813215927135</c:v>
                </c:pt>
                <c:pt idx="152">
                  <c:v>108.72353696176552</c:v>
                </c:pt>
                <c:pt idx="153">
                  <c:v>109.02723556992841</c:v>
                </c:pt>
                <c:pt idx="154">
                  <c:v>109.32925161574745</c:v>
                </c:pt>
                <c:pt idx="155">
                  <c:v>109.62960821181127</c:v>
                </c:pt>
                <c:pt idx="156">
                  <c:v>109.92832796687772</c:v>
                </c:pt>
                <c:pt idx="157">
                  <c:v>110.2254330008537</c:v>
                </c:pt>
                <c:pt idx="158">
                  <c:v>110.52094495921158</c:v>
                </c:pt>
                <c:pt idx="159">
                  <c:v>110.81488502687004</c:v>
                </c:pt>
                <c:pt idx="160">
                  <c:v>111.10727394156078</c:v>
                </c:pt>
                <c:pt idx="161">
                  <c:v>111.39813200670669</c:v>
                </c:pt>
                <c:pt idx="162">
                  <c:v>111.68747910383077</c:v>
                </c:pt>
                <c:pt idx="163">
                  <c:v>111.97533470451748</c:v>
                </c:pt>
                <c:pt idx="164">
                  <c:v>112.26171788194613</c:v>
                </c:pt>
                <c:pt idx="165">
                  <c:v>112.54664732201422</c:v>
                </c:pt>
                <c:pt idx="166">
                  <c:v>112.83014133406819</c:v>
                </c:pt>
                <c:pt idx="167">
                  <c:v>113.11221786125917</c:v>
                </c:pt>
                <c:pt idx="168">
                  <c:v>113.39289449053861</c:v>
                </c:pt>
                <c:pt idx="169">
                  <c:v>113.67218846230909</c:v>
                </c:pt>
                <c:pt idx="170">
                  <c:v>113.95011667974553</c:v>
                </c:pt>
                <c:pt idx="171">
                  <c:v>114.22669571779815</c:v>
                </c:pt>
                <c:pt idx="172">
                  <c:v>114.50194183189369</c:v>
                </c:pt>
                <c:pt idx="173">
                  <c:v>114.77587096634332</c:v>
                </c:pt>
                <c:pt idx="174">
                  <c:v>115.04849876247228</c:v>
                </c:pt>
                <c:pt idx="175">
                  <c:v>115.31984056648031</c:v>
                </c:pt>
                <c:pt idx="176">
                  <c:v>115.58991143704461</c:v>
                </c:pt>
                <c:pt idx="177">
                  <c:v>115.85872615267559</c:v>
                </c:pt>
                <c:pt idx="178">
                  <c:v>116.12629921883388</c:v>
                </c:pt>
                <c:pt idx="179">
                  <c:v>116.39264487482001</c:v>
                </c:pt>
                <c:pt idx="180">
                  <c:v>116.65777710044308</c:v>
                </c:pt>
                <c:pt idx="181">
                  <c:v>116.92170962247945</c:v>
                </c:pt>
                <c:pt idx="182">
                  <c:v>117.18445592092726</c:v>
                </c:pt>
                <c:pt idx="183">
                  <c:v>117.44602923506588</c:v>
                </c:pt>
                <c:pt idx="184">
                  <c:v>117.70644256932754</c:v>
                </c:pt>
                <c:pt idx="185">
                  <c:v>117.965708698987</c:v>
                </c:pt>
                <c:pt idx="186">
                  <c:v>118.22384017567825</c:v>
                </c:pt>
                <c:pt idx="187">
                  <c:v>118.48084933274203</c:v>
                </c:pt>
                <c:pt idx="188">
                  <c:v>118.73674829041214</c:v>
                </c:pt>
                <c:pt idx="189">
                  <c:v>118.99154896084652</c:v>
                </c:pt>
                <c:pt idx="190">
                  <c:v>119.24526305300682</c:v>
                </c:pt>
                <c:pt idx="191">
                  <c:v>119.49790207739483</c:v>
                </c:pt>
                <c:pt idx="192">
                  <c:v>119.74947735064768</c:v>
                </c:pt>
                <c:pt idx="193">
                  <c:v>120</c:v>
                </c:pt>
                <c:pt idx="194">
                  <c:v>120.24948096761493</c:v>
                </c:pt>
                <c:pt idx="195">
                  <c:v>120.4979310147905</c:v>
                </c:pt>
                <c:pt idx="196">
                  <c:v>120.74536072604525</c:v>
                </c:pt>
                <c:pt idx="197">
                  <c:v>120.99178051308625</c:v>
                </c:pt>
                <c:pt idx="198">
                  <c:v>121.23720061866571</c:v>
                </c:pt>
                <c:pt idx="199">
                  <c:v>121.48163112032742</c:v>
                </c:pt>
                <c:pt idx="200">
                  <c:v>121.72508193404904</c:v>
                </c:pt>
                <c:pt idx="201">
                  <c:v>121.96756281778238</c:v>
                </c:pt>
                <c:pt idx="202">
                  <c:v>122.20908337489564</c:v>
                </c:pt>
                <c:pt idx="203">
                  <c:v>122.44965305752044</c:v>
                </c:pt>
                <c:pt idx="204">
                  <c:v>122.68928116980808</c:v>
                </c:pt>
                <c:pt idx="205">
                  <c:v>122.92797687109594</c:v>
                </c:pt>
                <c:pt idx="206">
                  <c:v>123.16574917898899</c:v>
                </c:pt>
                <c:pt idx="207">
                  <c:v>123.40260697235779</c:v>
                </c:pt>
                <c:pt idx="208">
                  <c:v>123.63855899425673</c:v>
                </c:pt>
                <c:pt idx="209">
                  <c:v>123.87361385476409</c:v>
                </c:pt>
                <c:pt idx="210">
                  <c:v>124.10778003374737</c:v>
                </c:pt>
                <c:pt idx="211">
                  <c:v>124.34106588355566</c:v>
                </c:pt>
                <c:pt idx="212">
                  <c:v>124.57347963164142</c:v>
                </c:pt>
                <c:pt idx="213">
                  <c:v>124.80502938311426</c:v>
                </c:pt>
                <c:pt idx="214">
                  <c:v>127.07470752764682</c:v>
                </c:pt>
                <c:pt idx="215">
                  <c:v>129.266081401913</c:v>
                </c:pt>
                <c:pt idx="216">
                  <c:v>131.3855741966367</c:v>
                </c:pt>
                <c:pt idx="217">
                  <c:v>133.43880543415892</c:v>
                </c:pt>
                <c:pt idx="218">
                  <c:v>135.43072306422008</c:v>
                </c:pt>
                <c:pt idx="219">
                  <c:v>137.36570910639989</c:v>
                </c:pt>
                <c:pt idx="220">
                  <c:v>139.24766500838336</c:v>
                </c:pt>
                <c:pt idx="221">
                  <c:v>141.08008126324546</c:v>
                </c:pt>
                <c:pt idx="222">
                  <c:v>142.86609467713802</c:v>
                </c:pt>
                <c:pt idx="223">
                  <c:v>144.60853585051379</c:v>
                </c:pt>
                <c:pt idx="224">
                  <c:v>146.30996883219942</c:v>
                </c:pt>
                <c:pt idx="225">
                  <c:v>147.97272445982819</c:v>
                </c:pt>
                <c:pt idx="226">
                  <c:v>149.59892856715939</c:v>
                </c:pt>
                <c:pt idx="227">
                  <c:v>151.1905259873848</c:v>
                </c:pt>
                <c:pt idx="228">
                  <c:v>152.74930108978469</c:v>
                </c:pt>
                <c:pt idx="229">
                  <c:v>154.27689543949415</c:v>
                </c:pt>
                <c:pt idx="230">
                  <c:v>155.77482305553318</c:v>
                </c:pt>
                <c:pt idx="231">
                  <c:v>157.24448365253383</c:v>
                </c:pt>
                <c:pt idx="232">
                  <c:v>158.6871741808263</c:v>
                </c:pt>
                <c:pt idx="233">
                  <c:v>160.10409892331677</c:v>
                </c:pt>
                <c:pt idx="234">
                  <c:v>161.49637836261851</c:v>
                </c:pt>
                <c:pt idx="235">
                  <c:v>162.8650569956944</c:v>
                </c:pt>
                <c:pt idx="236">
                  <c:v>164.21111024395285</c:v>
                </c:pt>
                <c:pt idx="237">
                  <c:v>165.5354505828673</c:v>
                </c:pt>
                <c:pt idx="238">
                  <c:v>166.83893299563712</c:v>
                </c:pt>
                <c:pt idx="239">
                  <c:v>168.12235983932322</c:v>
                </c:pt>
                <c:pt idx="240">
                  <c:v>169.38648519858518</c:v>
                </c:pt>
                <c:pt idx="241">
                  <c:v>170.63201879109403</c:v>
                </c:pt>
                <c:pt idx="242">
                  <c:v>171.85962947947311</c:v>
                </c:pt>
                <c:pt idx="243">
                  <c:v>173.06994843688909</c:v>
                </c:pt>
                <c:pt idx="244">
                  <c:v>174.26357200691112</c:v>
                </c:pt>
                <c:pt idx="245">
                  <c:v>175.44106429277198</c:v>
                </c:pt>
                <c:pt idx="246">
                  <c:v>176.60295950650013</c:v>
                </c:pt>
                <c:pt idx="247">
                  <c:v>177.74976410444228</c:v>
                </c:pt>
                <c:pt idx="248">
                  <c:v>178.88195873231072</c:v>
                </c:pt>
                <c:pt idx="249">
                  <c:v>179.99999999999997</c:v>
                </c:pt>
                <c:pt idx="250">
                  <c:v>181.10432210393066</c:v>
                </c:pt>
                <c:pt idx="251">
                  <c:v>182.19533831253977</c:v>
                </c:pt>
                <c:pt idx="252">
                  <c:v>183.27344232868825</c:v>
                </c:pt>
                <c:pt idx="253">
                  <c:v>184.33900954115086</c:v>
                </c:pt>
                <c:pt idx="254">
                  <c:v>185.3923981759693</c:v>
                </c:pt>
                <c:pt idx="255">
                  <c:v>186.43395035723154</c:v>
                </c:pt>
                <c:pt idx="256">
                  <c:v>187.46399308578734</c:v>
                </c:pt>
                <c:pt idx="257">
                  <c:v>188.4828391434836</c:v>
                </c:pt>
                <c:pt idx="258">
                  <c:v>189.49078792969144</c:v>
                </c:pt>
                <c:pt idx="259">
                  <c:v>190.48812623618392</c:v>
                </c:pt>
                <c:pt idx="260">
                  <c:v>191.47512896579727</c:v>
                </c:pt>
                <c:pt idx="261">
                  <c:v>192.45205979974966</c:v>
                </c:pt>
                <c:pt idx="262">
                  <c:v>193.41917181800744</c:v>
                </c:pt>
                <c:pt idx="263">
                  <c:v>194.37670807664909</c:v>
                </c:pt>
                <c:pt idx="264">
                  <c:v>195.32490214579306</c:v>
                </c:pt>
                <c:pt idx="265">
                  <c:v>196.26397861131539</c:v>
                </c:pt>
                <c:pt idx="266">
                  <c:v>197.19415354327293</c:v>
                </c:pt>
                <c:pt idx="267">
                  <c:v>198.11563493367763</c:v>
                </c:pt>
                <c:pt idx="268">
                  <c:v>199.02862310602498</c:v>
                </c:pt>
                <c:pt idx="269">
                  <c:v>199.93331109875726</c:v>
                </c:pt>
                <c:pt idx="270">
                  <c:v>200.82988502465096</c:v>
                </c:pt>
                <c:pt idx="271">
                  <c:v>201.71852440793791</c:v>
                </c:pt>
                <c:pt idx="272">
                  <c:v>202.59940250081462</c:v>
                </c:pt>
                <c:pt idx="273">
                  <c:v>203.47268658085005</c:v>
                </c:pt>
                <c:pt idx="274">
                  <c:v>204.33853823067247</c:v>
                </c:pt>
                <c:pt idx="275">
                  <c:v>205.19711360120371</c:v>
                </c:pt>
                <c:pt idx="276">
                  <c:v>206.04856365959978</c:v>
                </c:pt>
                <c:pt idx="277">
                  <c:v>206.89303442296389</c:v>
                </c:pt>
                <c:pt idx="278">
                  <c:v>207.73066717881116</c:v>
                </c:pt>
                <c:pt idx="279">
                  <c:v>208.56159869318708</c:v>
                </c:pt>
                <c:pt idx="280">
                  <c:v>209.38596140726662</c:v>
                </c:pt>
                <c:pt idx="281">
                  <c:v>210.20388362320355</c:v>
                </c:pt>
                <c:pt idx="282">
                  <c:v>211.01548967993</c:v>
                </c:pt>
                <c:pt idx="283">
                  <c:v>211.82090011956382</c:v>
                </c:pt>
                <c:pt idx="284">
                  <c:v>212.62023184502272</c:v>
                </c:pt>
                <c:pt idx="285">
                  <c:v>213.41359826940388</c:v>
                </c:pt>
                <c:pt idx="286">
                  <c:v>214.20110945764674</c:v>
                </c:pt>
                <c:pt idx="287">
                  <c:v>214.98287226095673</c:v>
                </c:pt>
                <c:pt idx="288">
                  <c:v>215.75899044443435</c:v>
                </c:pt>
                <c:pt idx="289">
                  <c:v>216.52956480832171</c:v>
                </c:pt>
                <c:pt idx="290">
                  <c:v>217.29469330325227</c:v>
                </c:pt>
                <c:pt idx="291">
                  <c:v>218.05447113985682</c:v>
                </c:pt>
                <c:pt idx="292">
                  <c:v>218.80899089306052</c:v>
                </c:pt>
                <c:pt idx="293">
                  <c:v>219.55834260137831</c:v>
                </c:pt>
                <c:pt idx="294">
                  <c:v>220.30261386149894</c:v>
                </c:pt>
                <c:pt idx="295">
                  <c:v>221.04188991842315</c:v>
                </c:pt>
                <c:pt idx="296">
                  <c:v>221.77625375141147</c:v>
                </c:pt>
                <c:pt idx="297">
                  <c:v>222.50578615597132</c:v>
                </c:pt>
                <c:pt idx="298">
                  <c:v>223.23056582210731</c:v>
                </c:pt>
                <c:pt idx="299">
                  <c:v>223.95066940903496</c:v>
                </c:pt>
                <c:pt idx="300">
                  <c:v>224.66617161655523</c:v>
                </c:pt>
                <c:pt idx="301">
                  <c:v>225.37714525326433</c:v>
                </c:pt>
                <c:pt idx="302">
                  <c:v>226.08366130177083</c:v>
                </c:pt>
                <c:pt idx="303">
                  <c:v>226.78578898107716</c:v>
                </c:pt>
                <c:pt idx="304">
                  <c:v>227.48359580627351</c:v>
                </c:pt>
                <c:pt idx="305">
                  <c:v>228.17714764568353</c:v>
                </c:pt>
                <c:pt idx="306">
                  <c:v>228.86650877559353</c:v>
                </c:pt>
                <c:pt idx="307">
                  <c:v>229.55174193268667</c:v>
                </c:pt>
                <c:pt idx="308">
                  <c:v>230.2329083642995</c:v>
                </c:pt>
                <c:pt idx="309">
                  <c:v>230.91006787660834</c:v>
                </c:pt>
                <c:pt idx="310">
                  <c:v>231.58327888084929</c:v>
                </c:pt>
                <c:pt idx="311">
                  <c:v>232.25259843766779</c:v>
                </c:pt>
                <c:pt idx="312">
                  <c:v>232.91808229968922</c:v>
                </c:pt>
                <c:pt idx="313">
                  <c:v>233.5797849523957</c:v>
                </c:pt>
                <c:pt idx="314">
                  <c:v>234.23775965339135</c:v>
                </c:pt>
                <c:pt idx="315">
                  <c:v>234.89205847013187</c:v>
                </c:pt>
                <c:pt idx="316">
                  <c:v>235.54273231619069</c:v>
                </c:pt>
                <c:pt idx="317">
                  <c:v>236.18983098613046</c:v>
                </c:pt>
                <c:pt idx="318">
                  <c:v>236.83340318904348</c:v>
                </c:pt>
                <c:pt idx="319">
                  <c:v>237.47349658082445</c:v>
                </c:pt>
                <c:pt idx="320">
                  <c:v>238.11015779523001</c:v>
                </c:pt>
                <c:pt idx="321">
                  <c:v>238.74343247378351</c:v>
                </c:pt>
                <c:pt idx="322">
                  <c:v>239.3733652945742</c:v>
                </c:pt>
                <c:pt idx="323">
                  <c:v>240</c:v>
                </c:pt>
                <c:pt idx="324">
                  <c:v>240</c:v>
                </c:pt>
                <c:pt idx="325">
                  <c:v>240</c:v>
                </c:pt>
                <c:pt idx="326">
                  <c:v>240</c:v>
                </c:pt>
                <c:pt idx="327">
                  <c:v>240</c:v>
                </c:pt>
                <c:pt idx="328">
                  <c:v>240</c:v>
                </c:pt>
                <c:pt idx="329">
                  <c:v>240</c:v>
                </c:pt>
                <c:pt idx="330">
                  <c:v>240</c:v>
                </c:pt>
                <c:pt idx="331">
                  <c:v>240</c:v>
                </c:pt>
                <c:pt idx="332">
                  <c:v>240</c:v>
                </c:pt>
                <c:pt idx="333">
                  <c:v>240</c:v>
                </c:pt>
                <c:pt idx="334">
                  <c:v>240</c:v>
                </c:pt>
                <c:pt idx="335">
                  <c:v>240</c:v>
                </c:pt>
                <c:pt idx="336">
                  <c:v>240</c:v>
                </c:pt>
                <c:pt idx="337">
                  <c:v>240</c:v>
                </c:pt>
                <c:pt idx="338">
                  <c:v>240</c:v>
                </c:pt>
                <c:pt idx="339">
                  <c:v>240</c:v>
                </c:pt>
                <c:pt idx="340">
                  <c:v>240</c:v>
                </c:pt>
                <c:pt idx="341">
                  <c:v>240</c:v>
                </c:pt>
                <c:pt idx="342">
                  <c:v>240</c:v>
                </c:pt>
                <c:pt idx="343">
                  <c:v>240</c:v>
                </c:pt>
                <c:pt idx="344">
                  <c:v>240</c:v>
                </c:pt>
                <c:pt idx="345">
                  <c:v>240</c:v>
                </c:pt>
                <c:pt idx="346">
                  <c:v>240</c:v>
                </c:pt>
                <c:pt idx="347">
                  <c:v>240</c:v>
                </c:pt>
                <c:pt idx="348">
                  <c:v>240</c:v>
                </c:pt>
                <c:pt idx="349">
                  <c:v>240</c:v>
                </c:pt>
                <c:pt idx="350">
                  <c:v>240</c:v>
                </c:pt>
                <c:pt idx="351">
                  <c:v>240</c:v>
                </c:pt>
                <c:pt idx="352">
                  <c:v>240</c:v>
                </c:pt>
                <c:pt idx="353">
                  <c:v>240</c:v>
                </c:pt>
                <c:pt idx="354">
                  <c:v>240</c:v>
                </c:pt>
                <c:pt idx="355">
                  <c:v>240</c:v>
                </c:pt>
              </c:numCache>
            </c:numRef>
          </c:yVal>
          <c:smooth val="1"/>
          <c:extLst>
            <c:ext xmlns:c16="http://schemas.microsoft.com/office/drawing/2014/chart" uri="{C3380CC4-5D6E-409C-BE32-E72D297353CC}">
              <c16:uniqueId val="{00000003-3323-418A-94AA-468999F3726A}"/>
            </c:ext>
          </c:extLst>
        </c:ser>
        <c:dLbls>
          <c:showLegendKey val="0"/>
          <c:showVal val="0"/>
          <c:showCatName val="0"/>
          <c:showSerName val="0"/>
          <c:showPercent val="0"/>
          <c:showBubbleSize val="0"/>
        </c:dLbls>
        <c:axId val="927875784"/>
        <c:axId val="927876176"/>
      </c:scatterChart>
      <c:valAx>
        <c:axId val="927875784"/>
        <c:scaling>
          <c:orientation val="minMax"/>
          <c:max val="120000"/>
        </c:scaling>
        <c:delete val="0"/>
        <c:axPos val="b"/>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Droge in Gramm</a:t>
                </a:r>
              </a:p>
            </c:rich>
          </c:tx>
          <c:overlay val="0"/>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27876176"/>
        <c:crosses val="autoZero"/>
        <c:crossBetween val="midCat"/>
      </c:valAx>
      <c:valAx>
        <c:axId val="927876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rgbClr val="636363"/>
                    </a:solidFill>
                  </a:defRPr>
                </a:pPr>
                <a:r>
                  <a:rPr lang="de-CH" sz="2000" b="0">
                    <a:solidFill>
                      <a:srgbClr val="636363"/>
                    </a:solidFill>
                  </a:rPr>
                  <a:t>Strafmass</a:t>
                </a:r>
                <a:r>
                  <a:rPr lang="de-CH" sz="2000" b="0" baseline="0">
                    <a:solidFill>
                      <a:srgbClr val="636363"/>
                    </a:solidFill>
                  </a:rPr>
                  <a:t> in Monaten</a:t>
                </a:r>
                <a:endParaRPr lang="de-CH" sz="2000" b="0">
                  <a:solidFill>
                    <a:srgbClr val="636363"/>
                  </a:solidFill>
                </a:endParaRPr>
              </a:p>
            </c:rich>
          </c:tx>
          <c:overlay val="0"/>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rgbClr val="636363"/>
                </a:solidFill>
                <a:latin typeface="+mn-lt"/>
                <a:ea typeface="+mn-ea"/>
                <a:cs typeface="+mn-cs"/>
              </a:defRPr>
            </a:pPr>
            <a:endParaRPr lang="de-DE"/>
          </a:p>
        </c:txPr>
        <c:crossAx val="927875784"/>
        <c:crosses val="autoZero"/>
        <c:crossBetween val="midCat"/>
      </c:valAx>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de-DE"/>
        </a:p>
      </c:txPr>
    </c:legend>
    <c:plotVisOnly val="0"/>
    <c:dispBlanksAs val="gap"/>
    <c:showDLblsOverMax val="0"/>
  </c:chart>
  <c:txPr>
    <a:bodyPr/>
    <a:lstStyle/>
    <a:p>
      <a:pPr>
        <a:defRPr/>
      </a:pPr>
      <a:endParaRPr lang="de-DE"/>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Erl&#228;uterungen_Nutzungshinweise!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69562</xdr:colOff>
      <xdr:row>3</xdr:row>
      <xdr:rowOff>156646</xdr:rowOff>
    </xdr:from>
    <xdr:to>
      <xdr:col>1</xdr:col>
      <xdr:colOff>3988592</xdr:colOff>
      <xdr:row>6</xdr:row>
      <xdr:rowOff>98797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9562" y="775771"/>
          <a:ext cx="4038093" cy="513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b="1">
              <a:ln>
                <a:noFill/>
              </a:ln>
              <a:solidFill>
                <a:srgbClr val="636363"/>
              </a:solidFill>
            </a:rPr>
            <a:t>Strafzumessungsrechner</a:t>
          </a:r>
        </a:p>
      </xdr:txBody>
    </xdr:sp>
    <xdr:clientData/>
  </xdr:twoCellAnchor>
  <xdr:twoCellAnchor editAs="absolute">
    <xdr:from>
      <xdr:col>0</xdr:col>
      <xdr:colOff>47627</xdr:colOff>
      <xdr:row>70</xdr:row>
      <xdr:rowOff>35717</xdr:rowOff>
    </xdr:from>
    <xdr:to>
      <xdr:col>1</xdr:col>
      <xdr:colOff>2357439</xdr:colOff>
      <xdr:row>71</xdr:row>
      <xdr:rowOff>95248</xdr:rowOff>
    </xdr:to>
    <xdr:sp macro="" textlink="">
      <xdr:nvSpPr>
        <xdr:cNvPr id="3" name="TextBox 2">
          <a:hlinkClick xmlns:r="http://schemas.openxmlformats.org/officeDocument/2006/relationships" r:id="rId1" tooltip="Erläuterungen &amp; Nutzungshinweise"/>
          <a:extLst>
            <a:ext uri="{FF2B5EF4-FFF2-40B4-BE49-F238E27FC236}">
              <a16:creationId xmlns:a16="http://schemas.microsoft.com/office/drawing/2014/main" id="{00000000-0008-0000-0000-000003000000}"/>
            </a:ext>
          </a:extLst>
        </xdr:cNvPr>
        <xdr:cNvSpPr txBox="1"/>
      </xdr:nvSpPr>
      <xdr:spPr>
        <a:xfrm>
          <a:off x="47627" y="21014530"/>
          <a:ext cx="242887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PH" sz="1100">
              <a:solidFill>
                <a:srgbClr val="636363"/>
              </a:solidFill>
            </a:rPr>
            <a:t>Erläuterungen &amp; Nutzungshinweise</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91276</xdr:colOff>
      <xdr:row>0</xdr:row>
      <xdr:rowOff>63500</xdr:rowOff>
    </xdr:from>
    <xdr:to>
      <xdr:col>1</xdr:col>
      <xdr:colOff>3664086</xdr:colOff>
      <xdr:row>2</xdr:row>
      <xdr:rowOff>63500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02401" y="63500"/>
          <a:ext cx="3572810" cy="41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b="1">
              <a:ln>
                <a:noFill/>
              </a:ln>
              <a:solidFill>
                <a:sysClr val="windowText" lastClr="000000"/>
              </a:solidFill>
            </a:rPr>
            <a:t>Strafzumessungsrechner</a:t>
          </a:r>
        </a:p>
      </xdr:txBody>
    </xdr:sp>
    <xdr:clientData/>
  </xdr:twoCellAnchor>
  <xdr:oneCellAnchor>
    <xdr:from>
      <xdr:col>7</xdr:col>
      <xdr:colOff>431800</xdr:colOff>
      <xdr:row>12</xdr:row>
      <xdr:rowOff>50800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0033000" y="248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editAs="absolute">
    <xdr:from>
      <xdr:col>1</xdr:col>
      <xdr:colOff>121022</xdr:colOff>
      <xdr:row>3</xdr:row>
      <xdr:rowOff>1</xdr:rowOff>
    </xdr:from>
    <xdr:to>
      <xdr:col>1</xdr:col>
      <xdr:colOff>8363322</xdr:colOff>
      <xdr:row>106</xdr:row>
      <xdr:rowOff>177801</xdr:rowOff>
    </xdr:to>
    <xdr:sp macro="" textlink="">
      <xdr:nvSpPr>
        <xdr:cNvPr id="7" name="TextBox 3">
          <a:extLst>
            <a:ext uri="{FF2B5EF4-FFF2-40B4-BE49-F238E27FC236}">
              <a16:creationId xmlns:a16="http://schemas.microsoft.com/office/drawing/2014/main" id="{00000000-0008-0000-0100-000007000000}"/>
            </a:ext>
          </a:extLst>
        </xdr:cNvPr>
        <xdr:cNvSpPr txBox="1"/>
      </xdr:nvSpPr>
      <xdr:spPr>
        <a:xfrm>
          <a:off x="239555" y="584201"/>
          <a:ext cx="8242300" cy="2019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I. Allgemeine Hinweise:</a:t>
          </a:r>
          <a:r>
            <a:rPr lang="de-CH" sz="12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Der Strafzumessungsrechner dient als Orientierungshilfe bei der Strafzumessung von Betäubungsmitteldelikten. Das Resultat kann daher lediglich eine grobe Vergleichsgrösse darstellen, zumal solche Tabellen für die Gerichte nicht bindend sind und das Bundesgericht die starre und schematische Anwendung von «Straftarifen» nicht zulässt (BGer 6S.350/2004 vom 03.02.2005 und BGer 6B_662/2015 vom 12.01.2016). Die Ab- und Zuschläge basieren auf den Ausführungen gemäss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Fingerhuth/Stephan Schlegel/Oliver Jucker</a:t>
          </a:r>
          <a:r>
            <a:rPr lang="de-CH" sz="1200">
              <a:effectLst/>
              <a:latin typeface="Calibri" panose="020F0502020204030204" pitchFamily="34" charset="0"/>
              <a:ea typeface="Calibri" panose="020F0502020204030204" pitchFamily="34" charset="0"/>
              <a:cs typeface="Times New Roman" panose="02020603050405020304" pitchFamily="18" charset="0"/>
            </a:rPr>
            <a:t>, Kommentar BetmG, 3. Auflage, Zürich 2016, N 38 und N 45 ff. zu Art. 47 StGB.</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 </a:t>
          </a:r>
        </a:p>
        <a:p>
          <a:pPr algn="l">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II. Hinweise zur Nutzung: </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Vorliegende Strafzumessungshilfe funktioniert grundsätzlich mit allen gängigen Excel-Versionen. Bei der Nutzung mit Open Source,</a:t>
          </a:r>
          <a:r>
            <a:rPr lang="de-CH" sz="1200" baseline="0">
              <a:effectLst/>
              <a:latin typeface="Calibri" panose="020F0502020204030204" pitchFamily="34" charset="0"/>
              <a:ea typeface="Calibri" panose="020F0502020204030204" pitchFamily="34" charset="0"/>
              <a:cs typeface="Times New Roman" panose="02020603050405020304" pitchFamily="18" charset="0"/>
            </a:rPr>
            <a:t> Freeware oder</a:t>
          </a:r>
          <a:r>
            <a:rPr lang="de-CH" sz="1200">
              <a:effectLst/>
              <a:latin typeface="Calibri" panose="020F0502020204030204" pitchFamily="34" charset="0"/>
              <a:ea typeface="Calibri" panose="020F0502020204030204" pitchFamily="34" charset="0"/>
              <a:cs typeface="Times New Roman" panose="02020603050405020304" pitchFamily="18" charset="0"/>
            </a:rPr>
            <a:t> Apple-Software kann es zu Fehlern, insbesondere in der Darstellung, kommen.</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Die grau markierten Felder können vom Benutzer ausgefüllt werden. Dabei kann für die jeweilige Drogenart entweder die Drogenmenge als Gemisch mit dem entsprechenden Reinheitsgrad des Wirkstoffes oder aber manuell die reine Wirkstoffmenge eingetragen werden. Im Falle von Cannabis – wo mengenmässig keine Qualifikation vorliegen kann – sind der Umsatz und/oder der Gewinn in Schweizer Franken einzutragen. </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Durch die Eingabe von Ab- und Zuschlägen lässt sich das konkrete Strafmass bestimmen. Die entsprechenden Ab- und Zuschläge sind zu diesem Zweck in Prozenten in die betreffende Rubrik einzutragen.</a:t>
          </a:r>
        </a:p>
        <a:p>
          <a:pPr algn="l">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 </a:t>
          </a:r>
        </a:p>
        <a:p>
          <a:pPr algn="l">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III. Funktionsweise und Prinzip des Strafzumessungsrechners:</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l">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A. Ausgangslage und Heroin-Äquivalenz:</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Verkauft ein Beschuldigter mehrere verschiedene Drogenarten, führt das jeweilige Zusammenzählen der Strafen beispielsweise nach der Tabelle Fingerhut/Schlegel/Jucker zu einem unseren Erachtens falschen, unsachgerechten Ergebnis:</a:t>
          </a:r>
        </a:p>
        <a:p>
          <a:pPr lvl="1" algn="just">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Beispiel 1</a:t>
          </a:r>
          <a:r>
            <a:rPr lang="de-CH" sz="1200">
              <a:effectLst/>
              <a:latin typeface="Calibri" panose="020F0502020204030204" pitchFamily="34" charset="0"/>
              <a:ea typeface="Calibri" panose="020F0502020204030204" pitchFamily="34" charset="0"/>
              <a:cs typeface="Times New Roman" panose="02020603050405020304" pitchFamily="18" charset="0"/>
            </a:rPr>
            <a:t>: Verkauf von 12 Gramm Heroin und 18 Gramm Kokain ergäbe demnach eine Strafe von 24 Monaten. </a:t>
          </a:r>
        </a:p>
        <a:p>
          <a:pPr lvl="1" algn="just">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Beispiel 2</a:t>
          </a:r>
          <a:r>
            <a:rPr lang="de-CH" sz="1200">
              <a:effectLst/>
              <a:latin typeface="Calibri" panose="020F0502020204030204" pitchFamily="34" charset="0"/>
              <a:ea typeface="Calibri" panose="020F0502020204030204" pitchFamily="34" charset="0"/>
              <a:cs typeface="Times New Roman" panose="02020603050405020304" pitchFamily="18" charset="0"/>
            </a:rPr>
            <a:t>: Verkauf von 24 Gramm Heroin ergibt eine Einsatzstrafe von gerundet 15 Monaten. Der Beschuldigte gefährdet damit im Endeffekt die Gesundheit genau gleich vieler Menschen wie beim Beispiel 1.</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Um das Problem des Verkaufs von verschiedenen Drogenarten zu beheben, rechnet der Strafzumessungsrechner alle Drogenarten zuerst in Heroin um (sog. Heroin-Äquivalenz). Damit wird gewährleistet, dass eine einheitliche Ausgangsmenge zur Berechnung der Strafe herangezogen wird. Da die mathematische Funktion bzw. die Kurve der Zunahme der Strafe bei allen Drogen gleich verläuft und nur der Ausgangspunkt, nämlich die Qualifikationsmenge differiert (vgl. Ausführungen nachfolgend), wird mit dieser Methode im Endeffekt ein korrektes Ergebnis erzielt.</a:t>
          </a:r>
        </a:p>
        <a:p>
          <a:pPr lvl="1" algn="just">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Beispiel 3</a:t>
          </a:r>
          <a:r>
            <a:rPr lang="de-CH" sz="1200">
              <a:effectLst/>
              <a:latin typeface="Calibri" panose="020F0502020204030204" pitchFamily="34" charset="0"/>
              <a:ea typeface="Calibri" panose="020F0502020204030204" pitchFamily="34" charset="0"/>
              <a:cs typeface="Times New Roman" panose="02020603050405020304" pitchFamily="18" charset="0"/>
            </a:rPr>
            <a:t>: Sachverhalt analog Beispiel 1. Der Strafzumessungsrechner rechnet die Kokainmenge in Heroin um, d.h. er dividiert sie durch 1.5 (= 12 Gramm). Diese Menge wird mit der Heroinmenge von 12 Gramm addiert. Der Strafzumessungsrechner rechnet somit mit 24 Gramm Heroin, was zu einer Strafe von gerundet 15 Monaten führt (wie bei Beispiel 2).</a:t>
          </a:r>
        </a:p>
        <a:p>
          <a:pPr algn="l">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B. Die verschiedenen Rechner:</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Der Strafzumessungsrechner ist in drei separate Rechner gegliedert:</a:t>
          </a:r>
        </a:p>
        <a:p>
          <a:pPr algn="l">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Fingerhut/Schlegel/Jucker: </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Der erste Rechner basiert auf der Formel von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Fingerhuth/Stephan Schlegel/Oliver Jucker</a:t>
          </a:r>
          <a:r>
            <a:rPr lang="de-CH" sz="1200">
              <a:effectLst/>
              <a:latin typeface="Calibri" panose="020F0502020204030204" pitchFamily="34" charset="0"/>
              <a:ea typeface="Calibri" panose="020F0502020204030204" pitchFamily="34" charset="0"/>
              <a:cs typeface="Times New Roman" panose="02020603050405020304" pitchFamily="18" charset="0"/>
            </a:rPr>
            <a:t>, a.a.O., N 45 zu Art. 47 StGB. Die rechnerische Operation basiert auf der bundesgerichtlichen Rechtsprechung, wonach 12 Gramm Heroin, 18 Gramm Kokain und 36 Gramm Amphetamin die Gesundheit vieler Menschen in Gefahr bringt (und damit in Anwendung von Art. 19 Abs. 2 lit. a BetmG eine Mindestfreiheitsstrafe von 12 Monaten resultiert). Zwischen dem Strafmass von einem bis 12 Monaten erfolgt die Zunahme der Strafe linear mit der Zunahme der umgesetzten Wirkstoffmenge. Zwischen 12 und 24 Monaten führt eine Verzehnfachung der Wirkstoffmenge zu einer Verdoppelung der Strafe. Ab 24 Monaten führt eine Verachtfachung der Wirkstoffmenge zu einer Verdoppelung der Strafe. Damit wird die Kurve der Zunahme der Strafe im Bereich der bedingten Strafen gegenüber der ursprünglichen Tabelle von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Hansjakob</a:t>
          </a:r>
          <a:r>
            <a:rPr lang="de-CH" sz="1200">
              <a:effectLst/>
              <a:latin typeface="Calibri" panose="020F0502020204030204" pitchFamily="34" charset="0"/>
              <a:ea typeface="Calibri" panose="020F0502020204030204" pitchFamily="34" charset="0"/>
              <a:cs typeface="Times New Roman" panose="02020603050405020304" pitchFamily="18" charset="0"/>
            </a:rPr>
            <a:t> (vgl. nachfolgend) abgeflacht (zum Ganzen: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Fingerhuth/Stephan Schlegel/Oliver Jucker</a:t>
          </a:r>
          <a:r>
            <a:rPr lang="de-CH" sz="1200">
              <a:effectLst/>
              <a:latin typeface="Calibri" panose="020F0502020204030204" pitchFamily="34" charset="0"/>
              <a:ea typeface="Calibri" panose="020F0502020204030204" pitchFamily="34" charset="0"/>
              <a:cs typeface="Times New Roman" panose="02020603050405020304" pitchFamily="18" charset="0"/>
            </a:rPr>
            <a:t>, a.a.O., N 44 f. zu Art. 47 StGB).</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Der Rechner wurde insoweit angepasst, als dass Methamphetamin unter die Kategorie Heroin anstelle von Kokain subsumiert wurde (dazu </a:t>
          </a:r>
          <a:r>
            <a:rPr lang="de-CH" sz="1200" cap="small">
              <a:effectLst/>
              <a:latin typeface="Calibri" panose="020F0502020204030204" pitchFamily="34" charset="0"/>
              <a:ea typeface="Calibri" panose="020F0502020204030204" pitchFamily="34" charset="0"/>
              <a:cs typeface="Times New Roman" panose="02020603050405020304" pitchFamily="18" charset="0"/>
            </a:rPr>
            <a:t>Schweizerische Gesellschaft für Rechtsmedizin SGRM</a:t>
          </a:r>
          <a:r>
            <a:rPr lang="de-CH" sz="1200">
              <a:effectLst/>
              <a:latin typeface="Calibri" panose="020F0502020204030204" pitchFamily="34" charset="0"/>
              <a:ea typeface="Calibri" panose="020F0502020204030204" pitchFamily="34" charset="0"/>
              <a:cs typeface="Times New Roman" panose="02020603050405020304" pitchFamily="18" charset="0"/>
            </a:rPr>
            <a:t>, Gefährlichkeit von Methamphetamin; Stellungnahme der Sektion </a:t>
          </a:r>
          <a:r>
            <a:rPr lang="de-CH" sz="1100">
              <a:solidFill>
                <a:schemeClr val="dk1"/>
              </a:solidFill>
              <a:effectLst/>
              <a:latin typeface="+mn-lt"/>
              <a:ea typeface="+mn-ea"/>
              <a:cs typeface="+mn-cs"/>
            </a:rPr>
            <a:t>„</a:t>
          </a:r>
          <a:r>
            <a:rPr lang="de-CH" sz="1200">
              <a:effectLst/>
              <a:latin typeface="Calibri" panose="020F0502020204030204" pitchFamily="34" charset="0"/>
              <a:ea typeface="Calibri" panose="020F0502020204030204" pitchFamily="34" charset="0"/>
              <a:cs typeface="Times New Roman" panose="02020603050405020304" pitchFamily="18" charset="0"/>
            </a:rPr>
            <a:t>Forensische Chemie und Toxikologie“ vom Juni 2010, wonach der Verkauf von 12 Gramm Methamphetamin-Hydrochlorid als qualifizierter Fall gelten soll). Des Weiteren wurde der Rechner um MDMA ergänzt, wobei diesbezüglich bei 160 Gramm MDMA-Hydrochlorid bzw. HCI ein qualifizierter Fall angenommen wurde (</a:t>
          </a:r>
          <a:r>
            <a:rPr lang="de-CH" sz="1200" cap="small">
              <a:effectLst/>
              <a:latin typeface="Calibri" panose="020F0502020204030204" pitchFamily="34" charset="0"/>
              <a:ea typeface="Calibri" panose="020F0502020204030204" pitchFamily="34" charset="0"/>
              <a:cs typeface="Times New Roman" panose="02020603050405020304" pitchFamily="18" charset="0"/>
            </a:rPr>
            <a:t>Schweizerische Gesellschaft für Rechtsmedizin SGRM, </a:t>
          </a:r>
          <a:r>
            <a:rPr lang="de-CH" sz="1200">
              <a:effectLst/>
              <a:latin typeface="Calibri" panose="020F0502020204030204" pitchFamily="34" charset="0"/>
              <a:ea typeface="Calibri" panose="020F0502020204030204" pitchFamily="34" charset="0"/>
              <a:cs typeface="Times New Roman" panose="02020603050405020304" pitchFamily="18" charset="0"/>
            </a:rPr>
            <a:t>Gefährlichkeit von MDMA. Stellungnahme der Sektion „Forensische Chemie und Toxikologie“ vom August 2011. Anders BGE 125 IV 90). </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Für Cannabis gibt es keine mengenmässige Qualifikation, wohl aber diejenige der Gewerbsmässigkeit (Art. 19 Abs. 2 lit. c BetmG). Das Bundesgericht geht von CHF 10‘000.00 Gewinn oder CHF 100‘000.00 Umsatz aus (statt vieler: BGE 129 IV 188 E. 3.1.3 und 129 IV 253 E. 2.2). Diese Grenze gilt zwar auch für die anderen Drogenarten, jedoch wird bei diesen regelmässig die mengenmässige Qualifikation zuerst überschritten, bevor der entsprechende Gewinn/Umsatz erreicht ist. Daher stellt sich praxisgemäss die diesbezügliche Frage für die Ermittlung der Einsatzstrafe bei den anderen Drogenarten nicht. </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Der Strafzumessungsrechner nimmt vorliegend den</a:t>
          </a:r>
          <a:r>
            <a:rPr lang="de-CH" sz="1200" baseline="0">
              <a:effectLst/>
              <a:latin typeface="Calibri" panose="020F0502020204030204" pitchFamily="34" charset="0"/>
              <a:ea typeface="Calibri" panose="020F0502020204030204" pitchFamily="34" charset="0"/>
              <a:cs typeface="Times New Roman" panose="02020603050405020304" pitchFamily="18" charset="0"/>
            </a:rPr>
            <a:t> Gewinn von</a:t>
          </a:r>
          <a:r>
            <a:rPr lang="de-CH" sz="1200">
              <a:effectLst/>
              <a:latin typeface="Calibri" panose="020F0502020204030204" pitchFamily="34" charset="0"/>
              <a:ea typeface="Calibri" panose="020F0502020204030204" pitchFamily="34" charset="0"/>
              <a:cs typeface="Times New Roman" panose="02020603050405020304" pitchFamily="18" charset="0"/>
            </a:rPr>
            <a:t> CHF 10‘000.00 oder den Umsatz von CHF 100‘000.00 wiederum als Qualifikation (jeweils der grössere der beiden Werte) und rechnet sie in Heroin um (Gewinn durch 833 </a:t>
          </a:r>
          <a:r>
            <a:rPr lang="de-CH" sz="1200" baseline="30000">
              <a:effectLst/>
              <a:latin typeface="Calibri" panose="020F0502020204030204" pitchFamily="34" charset="0"/>
              <a:ea typeface="Calibri" panose="020F0502020204030204" pitchFamily="34" charset="0"/>
              <a:cs typeface="Times New Roman" panose="02020603050405020304" pitchFamily="18" charset="0"/>
            </a:rPr>
            <a:t>1</a:t>
          </a:r>
          <a:r>
            <a:rPr lang="de-CH" sz="1200">
              <a:effectLst/>
              <a:latin typeface="Calibri" panose="020F0502020204030204" pitchFamily="34" charset="0"/>
              <a:ea typeface="Calibri" panose="020F0502020204030204" pitchFamily="34" charset="0"/>
              <a:cs typeface="Times New Roman" panose="02020603050405020304" pitchFamily="18" charset="0"/>
            </a:rPr>
            <a:t>/</a:t>
          </a:r>
          <a:r>
            <a:rPr lang="de-CH" sz="1200" baseline="-25000">
              <a:effectLst/>
              <a:latin typeface="Calibri" panose="020F0502020204030204" pitchFamily="34" charset="0"/>
              <a:ea typeface="Calibri" panose="020F0502020204030204" pitchFamily="34" charset="0"/>
              <a:cs typeface="Times New Roman" panose="02020603050405020304" pitchFamily="18" charset="0"/>
            </a:rPr>
            <a:t>3</a:t>
          </a:r>
          <a:r>
            <a:rPr lang="de-CH" sz="1200">
              <a:effectLst/>
              <a:latin typeface="Calibri" panose="020F0502020204030204" pitchFamily="34" charset="0"/>
              <a:ea typeface="Calibri" panose="020F0502020204030204" pitchFamily="34" charset="0"/>
              <a:cs typeface="Times New Roman" panose="02020603050405020304" pitchFamily="18" charset="0"/>
            </a:rPr>
            <a:t> bzw. Umsatz durch 8333 </a:t>
          </a:r>
          <a:r>
            <a:rPr lang="de-CH" sz="1200" baseline="30000">
              <a:effectLst/>
              <a:latin typeface="Calibri" panose="020F0502020204030204" pitchFamily="34" charset="0"/>
              <a:ea typeface="Calibri" panose="020F0502020204030204" pitchFamily="34" charset="0"/>
              <a:cs typeface="Times New Roman" panose="02020603050405020304" pitchFamily="18" charset="0"/>
            </a:rPr>
            <a:t>1</a:t>
          </a:r>
          <a:r>
            <a:rPr lang="de-CH" sz="1200">
              <a:effectLst/>
              <a:latin typeface="Calibri" panose="020F0502020204030204" pitchFamily="34" charset="0"/>
              <a:ea typeface="Calibri" panose="020F0502020204030204" pitchFamily="34" charset="0"/>
              <a:cs typeface="Times New Roman" panose="02020603050405020304" pitchFamily="18" charset="0"/>
            </a:rPr>
            <a:t>/</a:t>
          </a:r>
          <a:r>
            <a:rPr lang="de-CH" sz="1200" baseline="-25000">
              <a:effectLst/>
              <a:latin typeface="Calibri" panose="020F0502020204030204" pitchFamily="34" charset="0"/>
              <a:ea typeface="Calibri" panose="020F0502020204030204" pitchFamily="34" charset="0"/>
              <a:cs typeface="Times New Roman" panose="02020603050405020304" pitchFamily="18" charset="0"/>
            </a:rPr>
            <a:t>3</a:t>
          </a:r>
          <a:r>
            <a:rPr lang="de-CH" sz="1200">
              <a:effectLst/>
              <a:latin typeface="Calibri" panose="020F0502020204030204" pitchFamily="34" charset="0"/>
              <a:ea typeface="Calibri" panose="020F0502020204030204" pitchFamily="34" charset="0"/>
              <a:cs typeface="Times New Roman" panose="02020603050405020304" pitchFamily="18" charset="0"/>
            </a:rPr>
            <a:t>). Die Tabelle zur Strafzumessung von Cannabis geht zwar nach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Fingerhuth/Stephan Schlegel/Oliver Jucker</a:t>
          </a:r>
          <a:r>
            <a:rPr lang="de-CH" sz="1200">
              <a:effectLst/>
              <a:latin typeface="Calibri" panose="020F0502020204030204" pitchFamily="34" charset="0"/>
              <a:ea typeface="Calibri" panose="020F0502020204030204" pitchFamily="34" charset="0"/>
              <a:cs typeface="Times New Roman" panose="02020603050405020304" pitchFamily="18" charset="0"/>
            </a:rPr>
            <a:t>, a.a.O., N 47 zu Art. 47 StGB, von einer anderen Formel aus, als bei den „harten Drogen“ (Verzehnfachung des Umsatzes = Verdoppelung der Strafe). Damit aber alle Drogenarten miteinander kombiniert werden können, wurde bei diesem Rechner dieselbe Formel wie für die anderen Drogenarten verwendet. Zudem werden im Berner Modell (vgl. nachfolgend) alle Mengen nach dieser Cannabis-Formel berechnet, insoweit möge diese als Referenz dienen.</a:t>
          </a:r>
        </a:p>
        <a:p>
          <a:pPr algn="just">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Berner Modell:</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Grundsätzlich funktioniert das „Berner Modell“ wie die vorgenannte Tabelle </a:t>
          </a:r>
          <a:r>
            <a:rPr lang="de-CH" sz="1200" cap="small">
              <a:effectLst/>
              <a:latin typeface="Calibri" panose="020F0502020204030204" pitchFamily="34" charset="0"/>
              <a:ea typeface="Calibri" panose="020F0502020204030204" pitchFamily="34" charset="0"/>
              <a:cs typeface="Times New Roman" panose="02020603050405020304" pitchFamily="18" charset="0"/>
            </a:rPr>
            <a:t>Fingerhut/Schlegel/Jucker</a:t>
          </a:r>
          <a:r>
            <a:rPr lang="de-CH" sz="1200">
              <a:effectLst/>
              <a:latin typeface="Calibri" panose="020F0502020204030204" pitchFamily="34" charset="0"/>
              <a:ea typeface="Calibri" panose="020F0502020204030204" pitchFamily="34" charset="0"/>
              <a:cs typeface="Times New Roman" panose="02020603050405020304" pitchFamily="18" charset="0"/>
            </a:rPr>
            <a:t>. Zwischen dem Strafmass von einem bis 12 Monaten erfolgt die Zunahme der Strafe linear mit der Zunahme der umgesetzten Wirkstoffmenge. Im Unterschied dazu führt aber ab der qualifizierten Menge/dem gewerbsmässigen Umsatz die Verzehnfachung der Menge/des Umsatzes zu einer Verdoppelung der Strafe. Diesbezüglich wurde bereits in der Vergangenheit die Diskussion geführt, ob die Strafen nach dieser Rechenart, namentlich im oberen Bereich, noch verschuldensangemessen sind (vgl. dazu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Hansjakob</a:t>
          </a:r>
          <a:r>
            <a:rPr lang="de-CH" sz="1200">
              <a:effectLst/>
              <a:latin typeface="Calibri" panose="020F0502020204030204" pitchFamily="34" charset="0"/>
              <a:ea typeface="Calibri" panose="020F0502020204030204" pitchFamily="34" charset="0"/>
              <a:cs typeface="Times New Roman" panose="02020603050405020304" pitchFamily="18" charset="0"/>
            </a:rPr>
            <a:t>, Strafzumessung in Betäubungsmittelfällen – eine Umfrage der KSBS, ZStrR 115/1997, S. 241 ff.). Für die Autoren greift der Ansatz der Tabelle von </a:t>
          </a:r>
          <a:r>
            <a:rPr lang="de-CH" sz="1200" cap="small">
              <a:solidFill>
                <a:schemeClr val="dk1"/>
              </a:solidFill>
              <a:effectLst/>
              <a:latin typeface="+mn-lt"/>
              <a:ea typeface="+mn-ea"/>
              <a:cs typeface="+mn-cs"/>
            </a:rPr>
            <a:t>Fingerhut/Schlegel/Jucker</a:t>
          </a:r>
          <a:r>
            <a:rPr lang="de-CH" sz="1200">
              <a:effectLst/>
              <a:latin typeface="+mn-lt"/>
              <a:ea typeface="Calibri" panose="020F0502020204030204" pitchFamily="34" charset="0"/>
              <a:cs typeface="Times New Roman" panose="02020603050405020304" pitchFamily="18" charset="0"/>
            </a:rPr>
            <a:t>, </a:t>
          </a:r>
          <a:r>
            <a:rPr lang="de-CH" sz="1200">
              <a:effectLst/>
              <a:latin typeface="Calibri" panose="020F0502020204030204" pitchFamily="34" charset="0"/>
              <a:ea typeface="Calibri" panose="020F0502020204030204" pitchFamily="34" charset="0"/>
              <a:cs typeface="Times New Roman" panose="02020603050405020304" pitchFamily="18" charset="0"/>
            </a:rPr>
            <a:t>wonach nur zwischen der Strafe von 12 bis 24 Monaten die Verzehnfachung der Menge zur Verdoppelung der Strafe führt, danach aber bereits eine Verachtfachung zur doppelten Strafe führt, zu kurz. Immerhin liegt diese Grenze im Falle von Heroin beispielsweise gerade mal bei 120 Gramm verkauften Wirkstoffes und bei der ursprünglichen Tabelle von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Hansjakob</a:t>
          </a:r>
          <a:r>
            <a:rPr lang="de-CH" sz="1200">
              <a:effectLst/>
              <a:latin typeface="Calibri" panose="020F0502020204030204" pitchFamily="34" charset="0"/>
              <a:ea typeface="Calibri" panose="020F0502020204030204" pitchFamily="34" charset="0"/>
              <a:cs typeface="Times New Roman" panose="02020603050405020304" pitchFamily="18" charset="0"/>
            </a:rPr>
            <a:t> bei 96 Gramm. Diese Mengen können in keiner Weise als Grenzwerte angesehen werden, die den „</a:t>
          </a:r>
          <a:r>
            <a:rPr lang="de-CH" sz="1200" b="0">
              <a:effectLst/>
              <a:latin typeface="Calibri" panose="020F0502020204030204" pitchFamily="34" charset="0"/>
              <a:ea typeface="Calibri" panose="020F0502020204030204" pitchFamily="34" charset="0"/>
              <a:cs typeface="Times New Roman" panose="02020603050405020304" pitchFamily="18" charset="0"/>
            </a:rPr>
            <a:t>Kleindealer“ vom „grossen Dealer“ abgrenzen. Nach Ansicht der Autoren ist es daher sachgerecht, die Verzehnfachung der Menge bei einer Verdoppelung der Strafe auch für unbedingten Strafen anzuwenden.</a:t>
          </a:r>
        </a:p>
        <a:p>
          <a:pPr algn="just">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Hansjakob:</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Dieser Rechner basiert auf der -</a:t>
          </a:r>
          <a:r>
            <a:rPr lang="de-CH" sz="1200" baseline="0">
              <a:effectLst/>
              <a:latin typeface="Calibri" panose="020F0502020204030204" pitchFamily="34" charset="0"/>
              <a:ea typeface="Calibri" panose="020F0502020204030204" pitchFamily="34" charset="0"/>
              <a:cs typeface="Times New Roman" panose="02020603050405020304" pitchFamily="18" charset="0"/>
            </a:rPr>
            <a:t> </a:t>
          </a:r>
          <a:r>
            <a:rPr lang="de-CH" sz="1200">
              <a:effectLst/>
              <a:latin typeface="Calibri" panose="020F0502020204030204" pitchFamily="34" charset="0"/>
              <a:ea typeface="Calibri" panose="020F0502020204030204" pitchFamily="34" charset="0"/>
              <a:cs typeface="Times New Roman" panose="02020603050405020304" pitchFamily="18" charset="0"/>
            </a:rPr>
            <a:t>inzwischen von der Tabelle </a:t>
          </a:r>
          <a:r>
            <a:rPr lang="de-CH" sz="1200" cap="small">
              <a:effectLst/>
              <a:latin typeface="Calibri" panose="020F0502020204030204" pitchFamily="34" charset="0"/>
              <a:ea typeface="Calibri" panose="020F0502020204030204" pitchFamily="34" charset="0"/>
              <a:cs typeface="Times New Roman" panose="02020603050405020304" pitchFamily="18" charset="0"/>
            </a:rPr>
            <a:t>Fingerhut/Schlegel/Jucker</a:t>
          </a:r>
          <a:r>
            <a:rPr lang="de-CH" sz="1200" cap="none" baseline="0">
              <a:effectLst/>
              <a:latin typeface="Calibri" panose="020F0502020204030204" pitchFamily="34" charset="0"/>
              <a:ea typeface="Calibri" panose="020F0502020204030204" pitchFamily="34" charset="0"/>
              <a:cs typeface="Times New Roman" panose="02020603050405020304" pitchFamily="18" charset="0"/>
            </a:rPr>
            <a:t> -</a:t>
          </a:r>
          <a:r>
            <a:rPr lang="de-CH" sz="1200">
              <a:effectLst/>
              <a:latin typeface="Calibri" panose="020F0502020204030204" pitchFamily="34" charset="0"/>
              <a:ea typeface="Calibri" panose="020F0502020204030204" pitchFamily="34" charset="0"/>
              <a:cs typeface="Times New Roman" panose="02020603050405020304" pitchFamily="18" charset="0"/>
            </a:rPr>
            <a:t> überholten Tabelle von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a:t>
          </a:r>
          <a:r>
            <a:rPr lang="de-CH" sz="1200">
              <a:effectLst/>
              <a:latin typeface="Calibri" panose="020F0502020204030204" pitchFamily="34" charset="0"/>
              <a:ea typeface="Calibri" panose="020F0502020204030204" pitchFamily="34" charset="0"/>
              <a:cs typeface="Times New Roman" panose="02020603050405020304" pitchFamily="18" charset="0"/>
            </a:rPr>
            <a:t>Hansjakob (</a:t>
          </a:r>
          <a:r>
            <a:rPr lang="de-CH" sz="1200" cap="small">
              <a:effectLst/>
              <a:latin typeface="Calibri" panose="020F0502020204030204" pitchFamily="34" charset="0"/>
              <a:ea typeface="Calibri" panose="020F0502020204030204" pitchFamily="34" charset="0"/>
              <a:cs typeface="Times New Roman" panose="02020603050405020304" pitchFamily="18" charset="0"/>
            </a:rPr>
            <a:t>Thomas Hansjakob</a:t>
          </a:r>
          <a:r>
            <a:rPr lang="de-CH" sz="1200">
              <a:effectLst/>
              <a:latin typeface="Calibri" panose="020F0502020204030204" pitchFamily="34" charset="0"/>
              <a:ea typeface="Calibri" panose="020F0502020204030204" pitchFamily="34" charset="0"/>
              <a:cs typeface="Times New Roman" panose="02020603050405020304" pitchFamily="18" charset="0"/>
            </a:rPr>
            <a:t>, a.a.O, S. 242 f.). Zwischen dem Strafmass von einem bis 12 Monaten erfolgt die Zunahme der Strafe linear mit der Zunahme der umgesetzten Wirkstoffmenge. Ab der Strafe von 12 Monaten führt die Verachtfachung der Menge zur Verdoppelung der Strafe.</a:t>
          </a: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 </a:t>
          </a:r>
        </a:p>
        <a:p>
          <a:pPr algn="l">
            <a:lnSpc>
              <a:spcPct val="107000"/>
            </a:lnSpc>
            <a:spcAft>
              <a:spcPts val="800"/>
            </a:spcAft>
          </a:pPr>
          <a:r>
            <a:rPr lang="de-CH" sz="1200" b="1">
              <a:effectLst/>
              <a:latin typeface="Calibri" panose="020F0502020204030204" pitchFamily="34" charset="0"/>
              <a:ea typeface="Calibri" panose="020F0502020204030204" pitchFamily="34" charset="0"/>
              <a:cs typeface="Times New Roman" panose="02020603050405020304" pitchFamily="18" charset="0"/>
            </a:rPr>
            <a:t>IV. Realisierung:</a:t>
          </a:r>
          <a:endParaRPr lang="de-CH" sz="12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de-CH" sz="1200">
              <a:effectLst/>
              <a:latin typeface="Calibri" panose="020F0502020204030204" pitchFamily="34" charset="0"/>
              <a:ea typeface="Calibri" panose="020F0502020204030204" pitchFamily="34" charset="0"/>
              <a:cs typeface="Times New Roman" panose="02020603050405020304" pitchFamily="18" charset="0"/>
            </a:rPr>
            <a:t>Der Dank für die mathematische Formulierung gebührt dem Physiker und Mathematiklehrer Dietmar Jucknischke vom Gymnasium Lebermatt in Köniz sowie Tamara Bigler. Die Realisation erfolgte durch</a:t>
          </a:r>
          <a:r>
            <a:rPr lang="de-CH" sz="1200" baseline="0">
              <a:effectLst/>
              <a:latin typeface="Calibri" panose="020F0502020204030204" pitchFamily="34" charset="0"/>
              <a:ea typeface="Calibri" panose="020F0502020204030204" pitchFamily="34" charset="0"/>
              <a:cs typeface="Times New Roman" panose="02020603050405020304" pitchFamily="18" charset="0"/>
            </a:rPr>
            <a:t> die</a:t>
          </a:r>
          <a:r>
            <a:rPr lang="de-CH" sz="1200">
              <a:effectLst/>
              <a:latin typeface="Calibri" panose="020F0502020204030204" pitchFamily="34" charset="0"/>
              <a:ea typeface="Calibri" panose="020F0502020204030204" pitchFamily="34" charset="0"/>
              <a:cs typeface="Times New Roman" panose="02020603050405020304" pitchFamily="18" charset="0"/>
            </a:rPr>
            <a:t> exact construct GmbH.</a:t>
          </a:r>
        </a:p>
        <a:p>
          <a:pPr algn="l"/>
          <a:endParaRPr lang="en-US" sz="1200" b="1">
            <a:ln>
              <a:noFill/>
            </a:ln>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57151</xdr:colOff>
      <xdr:row>0</xdr:row>
      <xdr:rowOff>47625</xdr:rowOff>
    </xdr:from>
    <xdr:to>
      <xdr:col>2</xdr:col>
      <xdr:colOff>76201</xdr:colOff>
      <xdr:row>2</xdr:row>
      <xdr:rowOff>180975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7151" y="47625"/>
          <a:ext cx="25146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3200" b="1">
              <a:ln>
                <a:noFill/>
              </a:ln>
              <a:solidFill>
                <a:srgbClr val="636363"/>
              </a:solidFill>
            </a:rPr>
            <a:t>Einstellungen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7357</xdr:rowOff>
    </xdr:from>
    <xdr:to>
      <xdr:col>37</xdr:col>
      <xdr:colOff>71000</xdr:colOff>
      <xdr:row>51</xdr:row>
      <xdr:rowOff>53857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51</xdr:row>
      <xdr:rowOff>68547</xdr:rowOff>
    </xdr:from>
    <xdr:to>
      <xdr:col>37</xdr:col>
      <xdr:colOff>71000</xdr:colOff>
      <xdr:row>98</xdr:row>
      <xdr:rowOff>115047</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103</xdr:row>
      <xdr:rowOff>8659</xdr:rowOff>
    </xdr:from>
    <xdr:to>
      <xdr:col>37</xdr:col>
      <xdr:colOff>71000</xdr:colOff>
      <xdr:row>150</xdr:row>
      <xdr:rowOff>55159</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150</xdr:row>
      <xdr:rowOff>69272</xdr:rowOff>
    </xdr:from>
    <xdr:to>
      <xdr:col>37</xdr:col>
      <xdr:colOff>71000</xdr:colOff>
      <xdr:row>197</xdr:row>
      <xdr:rowOff>115772</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203</xdr:row>
      <xdr:rowOff>13714</xdr:rowOff>
    </xdr:from>
    <xdr:to>
      <xdr:col>37</xdr:col>
      <xdr:colOff>71000</xdr:colOff>
      <xdr:row>250</xdr:row>
      <xdr:rowOff>60214</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249</xdr:row>
      <xdr:rowOff>176505</xdr:rowOff>
    </xdr:from>
    <xdr:to>
      <xdr:col>37</xdr:col>
      <xdr:colOff>71000</xdr:colOff>
      <xdr:row>297</xdr:row>
      <xdr:rowOff>32505</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127001</xdr:colOff>
      <xdr:row>0</xdr:row>
      <xdr:rowOff>12689</xdr:rowOff>
    </xdr:from>
    <xdr:to>
      <xdr:col>36</xdr:col>
      <xdr:colOff>523880</xdr:colOff>
      <xdr:row>4</xdr:row>
      <xdr:rowOff>25397</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rot="16200000">
          <a:off x="7697787" y="-7558097"/>
          <a:ext cx="774708" cy="15916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lang="en-PH" sz="3200" b="1">
              <a:solidFill>
                <a:srgbClr val="636363"/>
              </a:solidFill>
            </a:rPr>
            <a:t>Plots Fingerhut/Schlegel/Jucker</a:t>
          </a:r>
        </a:p>
      </xdr:txBody>
    </xdr:sp>
    <xdr:clientData/>
  </xdr:twoCellAnchor>
  <xdr:twoCellAnchor>
    <xdr:from>
      <xdr:col>11</xdr:col>
      <xdr:colOff>64656</xdr:colOff>
      <xdr:row>99</xdr:row>
      <xdr:rowOff>20330</xdr:rowOff>
    </xdr:from>
    <xdr:to>
      <xdr:col>36</xdr:col>
      <xdr:colOff>548126</xdr:colOff>
      <xdr:row>103</xdr:row>
      <xdr:rowOff>32330</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rot="16200000">
          <a:off x="7634641" y="11309845"/>
          <a:ext cx="774000" cy="15913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lang="en-PH" sz="3200" b="1">
              <a:solidFill>
                <a:srgbClr val="636363"/>
              </a:solidFill>
            </a:rPr>
            <a:t>Plots Berner Modell</a:t>
          </a:r>
        </a:p>
      </xdr:txBody>
    </xdr:sp>
    <xdr:clientData/>
  </xdr:twoCellAnchor>
  <xdr:twoCellAnchor>
    <xdr:from>
      <xdr:col>0</xdr:col>
      <xdr:colOff>0</xdr:colOff>
      <xdr:row>199</xdr:row>
      <xdr:rowOff>41693</xdr:rowOff>
    </xdr:from>
    <xdr:to>
      <xdr:col>36</xdr:col>
      <xdr:colOff>393416</xdr:colOff>
      <xdr:row>203</xdr:row>
      <xdr:rowOff>53693</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rot="16200000">
          <a:off x="7524958" y="30426235"/>
          <a:ext cx="774000" cy="15823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lang="en-PH" sz="3200" b="1">
              <a:solidFill>
                <a:srgbClr val="636363"/>
              </a:solidFill>
            </a:rPr>
            <a:t>Plots Hansjakob</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M8:N16" totalsRowShown="0" headerRowDxfId="28" dataDxfId="27">
  <tableColumns count="2">
    <tableColumn id="1" xr3:uid="{00000000-0010-0000-0000-000001000000}" name="Gegenüber den vorerwähnten Strafen sind folgende Abzüge vorzunehmen:" dataDxfId="26"/>
    <tableColumn id="2" xr3:uid="{00000000-0010-0000-0000-000002000000}" name="Abschlag" dataDxfId="25"/>
  </tableColumns>
  <tableStyleInfo name="TableStyleLight1 2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M2:AN358" totalsRowShown="0">
  <autoFilter ref="AM2:AN358" xr:uid="{00000000-0009-0000-0100-00000A000000}"/>
  <tableColumns count="2">
    <tableColumn id="1" xr3:uid="{00000000-0010-0000-0900-000001000000}" name="Heroin"/>
    <tableColumn id="2" xr3:uid="{00000000-0010-0000-0900-000002000000}" name="Monate" dataDxfId="7">
      <calculatedColumnFormula>IF(AM3&lt;(240/12*12^LOG(2,10))^LOG(10,2),IF(AM3&gt;12,(12/12^LOG(2,10))*(AM3)^LOG(2,10),AM3),240)</calculatedColumnFormula>
    </tableColumn>
  </tableColumns>
  <tableStyleInfo name="TableStyleLight1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P2:AQ358" totalsRowShown="0">
  <autoFilter ref="AP2:AQ358" xr:uid="{00000000-0009-0000-0100-00000B000000}"/>
  <tableColumns count="2">
    <tableColumn id="1" xr3:uid="{00000000-0010-0000-0A00-000001000000}" name="Kokain"/>
    <tableColumn id="2" xr3:uid="{00000000-0010-0000-0A00-000002000000}" name="Monate" dataDxfId="6">
      <calculatedColumnFormula>IF(AP3/$E$1&lt;(240/12*12^LOG(2,10))^LOG(10,2),IF(AP3/$E$1&gt;12,(12/12^LOG(2,10))*(AP3/$E$1)^LOG(2,10),AP3/$E$1),240)</calculatedColumnFormula>
    </tableColumn>
  </tableColumns>
  <tableStyleInfo name="TableStyleLight1 2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S2:AT358" totalsRowShown="0">
  <autoFilter ref="AS2:AT358" xr:uid="{00000000-0009-0000-0100-00000C000000}"/>
  <tableColumns count="2">
    <tableColumn id="1" xr3:uid="{00000000-0010-0000-0B00-000001000000}" name="Amphetamin"/>
    <tableColumn id="2" xr3:uid="{00000000-0010-0000-0B00-000002000000}" name="Monate" dataDxfId="5">
      <calculatedColumnFormula>IF(AS3/$H$1&lt;(240/12*12^LOG(2,10))^LOG(10,2),IF(AS3/$H$1&gt;12,(12/12^LOG(2,10))*(AS3/$H$1)^LOG(2,10),AS3/$H$1),240)</calculatedColumnFormula>
    </tableColumn>
  </tableColumns>
  <tableStyleInfo name="TableStyleLight1 2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V2:AW358" totalsRowShown="0">
  <autoFilter ref="AV2:AW358" xr:uid="{00000000-0009-0000-0100-00000D000000}"/>
  <tableColumns count="2">
    <tableColumn id="1" xr3:uid="{00000000-0010-0000-0C00-000001000000}" name="MDMA"/>
    <tableColumn id="2" xr3:uid="{00000000-0010-0000-0C00-000002000000}" name="Monate" dataDxfId="4">
      <calculatedColumnFormula>IF(AV3/$K$1&lt;(240/12*12^LOG(2,10))^LOG(10,2),IF(AV3/$K$1&gt;12,(12/12^LOG(2,10))*(AV3/$K$1)^LOG(2,10),AV3/$K$1),240)</calculatedColumnFormula>
    </tableColumn>
  </tableColumns>
  <tableStyleInfo name="TableStyleLight1 2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BY2:BZ358" totalsRowShown="0">
  <autoFilter ref="BY2:BZ358" xr:uid="{00000000-0009-0000-0100-00000E000000}"/>
  <tableColumns count="2">
    <tableColumn id="1" xr3:uid="{00000000-0010-0000-0D00-000001000000}" name="Heroin"/>
    <tableColumn id="2" xr3:uid="{00000000-0010-0000-0D00-000002000000}" name="Monate" dataDxfId="3">
      <calculatedColumnFormula>IF(BY3&lt;96000,IF(BY3&gt;12,(12/12^LOG(2,8))*(BY3)^LOG(2,8),BY3),240)</calculatedColumnFormula>
    </tableColumn>
  </tableColumns>
  <tableStyleInfo name="TableStyleLight1 2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CB2:CC358" totalsRowShown="0">
  <autoFilter ref="CB2:CC358" xr:uid="{00000000-0009-0000-0100-00000F000000}"/>
  <tableColumns count="2">
    <tableColumn id="1" xr3:uid="{00000000-0010-0000-0E00-000001000000}" name="Kokain"/>
    <tableColumn id="2" xr3:uid="{00000000-0010-0000-0E00-000002000000}" name="Monate" dataDxfId="2">
      <calculatedColumnFormula>IF(CB3/$E$1&lt;96000,IF(CB3/$E$1&gt;12,(12/12^LOG(2,8))*(CB3/$E$1)^LOG(2,8),CB3/$E$1),240)</calculatedColumnFormula>
    </tableColumn>
  </tableColumns>
  <tableStyleInfo name="TableStyleLight1 2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CE2:CF358" totalsRowShown="0">
  <autoFilter ref="CE2:CF358" xr:uid="{00000000-0009-0000-0100-000010000000}"/>
  <tableColumns count="2">
    <tableColumn id="1" xr3:uid="{00000000-0010-0000-0F00-000001000000}" name="Amphetamin"/>
    <tableColumn id="2" xr3:uid="{00000000-0010-0000-0F00-000002000000}" name="Monate" dataDxfId="1">
      <calculatedColumnFormula>IF(CE3/$H$1&lt;96000,IF(CE3/$H$1&gt;12,(12/12^LOG(2,8))*(CE3/$H$1)^LOG(2,8),CE3/$H$1),240)</calculatedColumnFormula>
    </tableColumn>
  </tableColumns>
  <tableStyleInfo name="TableStyleLight1 2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CH2:CI358" totalsRowShown="0">
  <autoFilter ref="CH2:CI358" xr:uid="{00000000-0009-0000-0100-000011000000}"/>
  <tableColumns count="2">
    <tableColumn id="1" xr3:uid="{00000000-0010-0000-1000-000001000000}" name="MDMA"/>
    <tableColumn id="2" xr3:uid="{00000000-0010-0000-1000-000002000000}" name="Monate" dataDxfId="0">
      <calculatedColumnFormula>IF(CH3/$K$1&lt;96000,IF(CH3/$K$1&gt;12,(12/12^LOG(2,8))*(CH3/$K$1)^LOG(2,8),CH3/$K$1),240)</calculatedColumnFormula>
    </tableColumn>
  </tableColumns>
  <tableStyleInfo name="TableStyleLight1 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P8:P10" totalsRowShown="0" headerRowDxfId="24">
  <tableColumns count="1">
    <tableColumn id="1" xr3:uid="{00000000-0010-0000-0100-000001000000}" name="Ausserdem können folgende Zuschläge gemacht werden:"/>
  </tableColumns>
  <tableStyleInfo name="TableStyleLight1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DrugEqui" displayName="tblDrugEqui" ref="B8:C12" totalsRowShown="0" headerRowDxfId="23" dataDxfId="22">
  <autoFilter ref="B8:C12" xr:uid="{00000000-0009-0000-0100-000008000000}">
    <filterColumn colId="0" hiddenButton="1"/>
    <filterColumn colId="1" hiddenButton="1"/>
  </autoFilter>
  <tableColumns count="2">
    <tableColumn id="1" xr3:uid="{00000000-0010-0000-0200-000001000000}" name="12 Months Equivalent per Drug" dataDxfId="21"/>
    <tableColumn id="2" xr3:uid="{00000000-0010-0000-0200-000002000000}" name="Gramm" dataDxfId="20"/>
  </tableColumns>
  <tableStyleInfo name="TableStyleLight1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Drug" displayName="tblDrug" ref="E8:K29" totalsRowShown="0" headerRowDxfId="19">
  <tableColumns count="7">
    <tableColumn id="1" xr3:uid="{00000000-0010-0000-0300-000001000000}" name="Heroin _x000a_(in Gramm)" dataDxfId="18"/>
    <tableColumn id="2" xr3:uid="{00000000-0010-0000-0300-000002000000}" name="Kokain_x000a_Methamphetamin (in Gramm)" dataDxfId="17"/>
    <tableColumn id="3" xr3:uid="{00000000-0010-0000-0300-000003000000}" name="Amphetamin (in Gramm)" dataDxfId="16">
      <calculatedColumnFormula>$C$11/$C$9*tblDrug[[#This Row],[Heroin 
(in Gramm)]]</calculatedColumnFormula>
    </tableColumn>
    <tableColumn id="7" xr3:uid="{00000000-0010-0000-0300-000007000000}" name="MDMA _x000a_(in Gramm)" dataDxfId="15">
      <calculatedColumnFormula>$C$12/$C$9*tblDrug[[#This Row],[Heroin 
(in Gramm)]]</calculatedColumnFormula>
    </tableColumn>
    <tableColumn id="4" xr3:uid="{00000000-0010-0000-0300-000004000000}" name="Strafmass_x000a_(Freiheitsstrafe)" dataDxfId="14"/>
    <tableColumn id="6" xr3:uid="{00000000-0010-0000-0300-000006000000}" name="Strafmass Einheit"/>
    <tableColumn id="5" xr3:uid="{00000000-0010-0000-0300-000005000000}" name="Strafmass_x000a_Geldstrafe (in Tagesansätzen)"/>
  </tableColumns>
  <tableStyleInfo name="TableStyleLight1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9" displayName="Table9" ref="B17:C18" totalsRowShown="0" headerRowDxfId="13">
  <autoFilter ref="B17:C18" xr:uid="{00000000-0009-0000-0100-000009000000}">
    <filterColumn colId="0" hiddenButton="1"/>
    <filterColumn colId="1" hiddenButton="1"/>
  </autoFilter>
  <tableColumns count="2">
    <tableColumn id="1" xr3:uid="{00000000-0010-0000-0400-000001000000}" name="Cannabis Heroin-Equivalent Amount" dataDxfId="12">
      <calculatedColumnFormula>100000/12</calculatedColumnFormula>
    </tableColumn>
    <tableColumn id="2" xr3:uid="{00000000-0010-0000-0400-000002000000}" name="Gramm"/>
  </tableColumns>
  <tableStyleInfo name="TableStyleLight1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2:B358" totalsRowShown="0">
  <autoFilter ref="A2:B358" xr:uid="{00000000-0009-0000-0100-000004000000}"/>
  <tableColumns count="2">
    <tableColumn id="1" xr3:uid="{00000000-0010-0000-0500-000001000000}" name="Heroin"/>
    <tableColumn id="2" xr3:uid="{00000000-0010-0000-0500-000002000000}" name="Monate" dataDxfId="11">
      <calculatedColumnFormula>IF(A3&lt;120000,IF(A3&gt;12,IF(A3&gt;120,(24/120^LOG(2,8))*A3^LOG(2,8),(12/12^LOG(2,10))*A3^LOG(2,10)),A3),240)</calculatedColumnFormula>
    </tableColumn>
  </tableColumns>
  <tableStyleInfo name="TableStyleLight1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5" displayName="Table5" ref="D2:E358" totalsRowShown="0">
  <autoFilter ref="D2:E358" xr:uid="{00000000-0009-0000-0100-000005000000}"/>
  <tableColumns count="2">
    <tableColumn id="1" xr3:uid="{00000000-0010-0000-0600-000001000000}" name="Kokain"/>
    <tableColumn id="2" xr3:uid="{00000000-0010-0000-0600-000002000000}" name="Monate" dataDxfId="10">
      <calculatedColumnFormula>IF(D3/$E$1&lt;120000,IF(D3/$E$1&gt;12,IF(D3/$E$1&gt;120,(24/120^LOG(2,8))*(D3/$E$1)^LOG(2,8),(12/12^LOG(2,10))*(D3/$E$1)^LOG(2,10)),D3/$E$1),240)</calculatedColumnFormula>
    </tableColumn>
  </tableColumns>
  <tableStyleInfo name="TableStyleLight1 2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6" displayName="Table6" ref="G2:H358" totalsRowShown="0">
  <autoFilter ref="G2:H358" xr:uid="{00000000-0009-0000-0100-000006000000}"/>
  <tableColumns count="2">
    <tableColumn id="1" xr3:uid="{00000000-0010-0000-0700-000001000000}" name="Amphetamin"/>
    <tableColumn id="2" xr3:uid="{00000000-0010-0000-0700-000002000000}" name="Monate" dataDxfId="9">
      <calculatedColumnFormula>IF(G3/$H$1&lt;120000,IF(G3/$H$1&gt;12,IF(G3/$H$1&gt;120,(24/120^LOG(2,8))*(G3/$H$1)^LOG(2,8),(12/12^LOG(2,10))*(G3/$H$1)^LOG(2,10)),G3/$H$1),240)</calculatedColumnFormula>
    </tableColumn>
  </tableColumns>
  <tableStyleInfo name="TableStyleLight1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7" displayName="Table7" ref="J2:K358" totalsRowShown="0">
  <autoFilter ref="J2:K358" xr:uid="{00000000-0009-0000-0100-000007000000}"/>
  <tableColumns count="2">
    <tableColumn id="1" xr3:uid="{00000000-0010-0000-0800-000001000000}" name="MDMA"/>
    <tableColumn id="2" xr3:uid="{00000000-0010-0000-0800-000002000000}" name="Monate" dataDxfId="8">
      <calculatedColumnFormula>IF(J3/$K$1&lt;120000,IF(J3/$K$1&gt;12,IF(J3/$K$1&gt;120,(24/120^LOG(2,8))*(J3/$K$1)^LOG(2,8),(12/12^LOG(2,10))*(J3/$K$1)^LOG(2,10)),J3/$K$1),240)</calculatedColumnFormula>
    </tableColumn>
  </tableColumns>
  <tableStyleInfo name="TableStyleLight1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B2:J71"/>
  <sheetViews>
    <sheetView showGridLines="0" showRowColHeaders="0" tabSelected="1" topLeftCell="A46" zoomScale="80" zoomScaleNormal="80" zoomScalePageLayoutView="40" workbookViewId="0">
      <selection activeCell="C35" sqref="C35"/>
    </sheetView>
  </sheetViews>
  <sheetFormatPr baseColWidth="10" defaultColWidth="9.140625" defaultRowHeight="15" x14ac:dyDescent="0.25"/>
  <cols>
    <col min="1" max="1" width="1.7109375" style="31" customWidth="1"/>
    <col min="2" max="2" width="67.28515625" style="31" customWidth="1"/>
    <col min="3" max="6" width="27.7109375" style="31" customWidth="1"/>
    <col min="7" max="7" width="1.7109375" style="31" customWidth="1"/>
    <col min="8" max="9" width="17.7109375" style="31" customWidth="1"/>
    <col min="10" max="10" width="1.7109375" style="31" customWidth="1"/>
    <col min="11" max="16384" width="9.140625" style="31"/>
  </cols>
  <sheetData>
    <row r="2" spans="2:10" ht="18.75" x14ac:dyDescent="0.3">
      <c r="B2" s="30"/>
    </row>
    <row r="3" spans="2:10" x14ac:dyDescent="0.25">
      <c r="B3" s="32"/>
    </row>
    <row r="4" spans="2:10" s="34" customFormat="1" ht="15" customHeight="1" x14ac:dyDescent="0.25">
      <c r="B4" s="33"/>
    </row>
    <row r="5" spans="2:10" s="34" customFormat="1" ht="15" customHeight="1" x14ac:dyDescent="0.25">
      <c r="B5" s="33"/>
      <c r="D5" s="35"/>
      <c r="I5" s="36" t="s">
        <v>82</v>
      </c>
    </row>
    <row r="6" spans="2:10" s="34" customFormat="1" ht="15" customHeight="1" x14ac:dyDescent="0.25">
      <c r="B6" s="33"/>
      <c r="D6" s="35"/>
      <c r="I6" s="36" t="s">
        <v>83</v>
      </c>
    </row>
    <row r="7" spans="2:10" s="34" customFormat="1" ht="15" customHeight="1" x14ac:dyDescent="0.25">
      <c r="B7" s="33"/>
      <c r="I7" s="36" t="s">
        <v>59</v>
      </c>
    </row>
    <row r="8" spans="2:10" s="34" customFormat="1" ht="15" customHeight="1" x14ac:dyDescent="0.25">
      <c r="B8" s="33"/>
      <c r="D8" s="37"/>
      <c r="I8" s="38" t="s">
        <v>81</v>
      </c>
    </row>
    <row r="9" spans="2:10" ht="20.100000000000001" customHeight="1" x14ac:dyDescent="0.25">
      <c r="B9" s="32"/>
    </row>
    <row r="10" spans="2:10" ht="20.100000000000001" customHeight="1" thickBot="1" x14ac:dyDescent="0.35">
      <c r="B10" s="39" t="s">
        <v>14</v>
      </c>
      <c r="C10" s="40"/>
      <c r="D10" s="40"/>
      <c r="E10" s="40"/>
      <c r="F10" s="40"/>
      <c r="G10" s="40"/>
      <c r="H10" s="40"/>
      <c r="I10" s="40"/>
      <c r="J10" s="32"/>
    </row>
    <row r="11" spans="2:10" ht="20.100000000000001" customHeight="1" thickBot="1" x14ac:dyDescent="0.35">
      <c r="B11" s="39" t="s">
        <v>27</v>
      </c>
      <c r="C11" s="41"/>
      <c r="D11" s="41"/>
      <c r="E11" s="41"/>
      <c r="F11" s="41"/>
      <c r="G11" s="41"/>
      <c r="H11" s="41"/>
      <c r="I11" s="41"/>
      <c r="J11" s="32"/>
    </row>
    <row r="12" spans="2:10" ht="20.100000000000001" customHeight="1" x14ac:dyDescent="0.3">
      <c r="B12" s="42"/>
      <c r="C12" s="42"/>
      <c r="D12" s="42"/>
      <c r="E12" s="42"/>
      <c r="F12" s="42"/>
      <c r="G12" s="43"/>
      <c r="H12" s="43"/>
      <c r="I12" s="43"/>
      <c r="J12" s="32"/>
    </row>
    <row r="13" spans="2:10" ht="20.100000000000001" customHeight="1" x14ac:dyDescent="0.3">
      <c r="B13" s="42"/>
      <c r="C13" s="44" t="s">
        <v>28</v>
      </c>
      <c r="D13" s="44" t="s">
        <v>29</v>
      </c>
      <c r="E13" s="45" t="s">
        <v>0</v>
      </c>
      <c r="F13" s="45" t="s">
        <v>30</v>
      </c>
      <c r="G13" s="46"/>
      <c r="H13" s="45" t="s">
        <v>26</v>
      </c>
      <c r="I13" s="45"/>
      <c r="J13" s="32"/>
    </row>
    <row r="14" spans="2:10" ht="20.100000000000001" customHeight="1" thickBot="1" x14ac:dyDescent="0.35">
      <c r="B14" s="43"/>
      <c r="C14" s="47"/>
      <c r="D14" s="47"/>
      <c r="E14" s="48"/>
      <c r="F14" s="48"/>
      <c r="G14" s="46"/>
      <c r="H14" s="45"/>
      <c r="I14" s="45"/>
    </row>
    <row r="15" spans="2:10" ht="20.100000000000001" customHeight="1" thickBot="1" x14ac:dyDescent="0.35">
      <c r="B15" s="49" t="s">
        <v>68</v>
      </c>
      <c r="C15" s="50"/>
      <c r="D15" s="50"/>
      <c r="E15" s="50"/>
      <c r="F15" s="51"/>
      <c r="G15" s="46"/>
      <c r="H15" s="52" t="s">
        <v>65</v>
      </c>
      <c r="I15" s="53"/>
    </row>
    <row r="16" spans="2:10" ht="20.100000000000001" customHeight="1" thickBot="1" x14ac:dyDescent="0.35">
      <c r="B16" s="54"/>
      <c r="C16" s="55"/>
      <c r="D16" s="55"/>
      <c r="E16" s="55"/>
      <c r="F16" s="56"/>
      <c r="G16" s="46"/>
      <c r="H16" s="52" t="s">
        <v>66</v>
      </c>
      <c r="I16" s="53"/>
      <c r="J16" s="32"/>
    </row>
    <row r="17" spans="2:9" ht="20.100000000000001" customHeight="1" thickBot="1" x14ac:dyDescent="0.35">
      <c r="B17" s="52" t="s">
        <v>15</v>
      </c>
      <c r="C17" s="57"/>
      <c r="D17" s="58"/>
      <c r="E17" s="59"/>
      <c r="F17" s="59"/>
      <c r="G17" s="46"/>
      <c r="H17" s="46"/>
      <c r="I17" s="60"/>
    </row>
    <row r="18" spans="2:9" ht="20.100000000000001" customHeight="1" thickBot="1" x14ac:dyDescent="0.35">
      <c r="B18" s="52" t="s">
        <v>31</v>
      </c>
      <c r="C18" s="61"/>
      <c r="D18" s="62"/>
      <c r="E18" s="63"/>
      <c r="F18" s="63"/>
      <c r="G18" s="46"/>
      <c r="H18" s="46"/>
      <c r="I18" s="60"/>
    </row>
    <row r="19" spans="2:9" ht="20.100000000000001" customHeight="1" thickBot="1" x14ac:dyDescent="0.35">
      <c r="B19" s="52" t="s">
        <v>69</v>
      </c>
      <c r="C19" s="64">
        <f>C17*C15</f>
        <v>0</v>
      </c>
      <c r="D19" s="64">
        <f>D15*D17</f>
        <v>0</v>
      </c>
      <c r="E19" s="64">
        <f>E15*E17</f>
        <v>0</v>
      </c>
      <c r="F19" s="64">
        <f>F15*F17</f>
        <v>0</v>
      </c>
      <c r="G19" s="46"/>
      <c r="H19" s="46"/>
      <c r="I19" s="60"/>
    </row>
    <row r="20" spans="2:9" ht="20.100000000000001" customHeight="1" thickBot="1" x14ac:dyDescent="0.35">
      <c r="B20" s="52" t="s">
        <v>70</v>
      </c>
      <c r="C20" s="64">
        <f>IF(C18&gt;0,C18,C19)</f>
        <v>0</v>
      </c>
      <c r="D20" s="64">
        <f>IF(D18&gt;0,D18,D19)</f>
        <v>0</v>
      </c>
      <c r="E20" s="64">
        <f>IF(E18&gt;0,E18,E19)</f>
        <v>0</v>
      </c>
      <c r="F20" s="64">
        <f>IF(F18&gt;0,F18,F19)</f>
        <v>0</v>
      </c>
      <c r="G20" s="46"/>
      <c r="H20" s="60"/>
      <c r="I20" s="60"/>
    </row>
    <row r="21" spans="2:9" ht="20.100000000000001" customHeight="1" x14ac:dyDescent="0.3">
      <c r="B21" s="65"/>
      <c r="C21" s="66"/>
      <c r="D21" s="66"/>
      <c r="E21" s="66"/>
      <c r="F21" s="66"/>
      <c r="G21" s="46"/>
      <c r="H21" s="46"/>
      <c r="I21" s="60"/>
    </row>
    <row r="22" spans="2:9" ht="17.25" hidden="1" customHeight="1" thickBot="1" x14ac:dyDescent="0.35">
      <c r="B22" s="52" t="s">
        <v>57</v>
      </c>
      <c r="C22" s="67">
        <f>Einstellungen!E9</f>
        <v>1</v>
      </c>
      <c r="D22" s="67">
        <f>Einstellungen!F9</f>
        <v>1.5</v>
      </c>
      <c r="E22" s="67">
        <f>Einstellungen!G9</f>
        <v>3</v>
      </c>
      <c r="F22" s="67">
        <f>Einstellungen!H9</f>
        <v>13.333333333333334</v>
      </c>
      <c r="G22" s="46"/>
      <c r="H22" s="67"/>
      <c r="I22" s="68">
        <f>Table9[Cannabis Heroin-Equivalent Amount]</f>
        <v>8333.3333333333339</v>
      </c>
    </row>
    <row r="23" spans="2:9" ht="20.100000000000001" customHeight="1" thickBot="1" x14ac:dyDescent="0.35">
      <c r="B23" s="69" t="s">
        <v>75</v>
      </c>
      <c r="C23" s="64">
        <f>C20</f>
        <v>0</v>
      </c>
      <c r="D23" s="64">
        <f>D20/Einstellungen!F9</f>
        <v>0</v>
      </c>
      <c r="E23" s="64">
        <f>E20/Einstellungen!G9</f>
        <v>0</v>
      </c>
      <c r="F23" s="64">
        <f>F20/Einstellungen!H9</f>
        <v>0</v>
      </c>
      <c r="G23" s="46"/>
      <c r="H23" s="64"/>
      <c r="I23" s="64">
        <f>IF(I15&gt;10*I16,I15/I22,I16*10/I22)</f>
        <v>0</v>
      </c>
    </row>
    <row r="24" spans="2:9" ht="27.75" hidden="1" customHeight="1" thickBot="1" x14ac:dyDescent="0.35">
      <c r="B24" s="52" t="s">
        <v>35</v>
      </c>
      <c r="C24" s="64">
        <f>C23+D23+E23+F23+I23</f>
        <v>0</v>
      </c>
      <c r="D24" s="70"/>
      <c r="E24" s="70"/>
      <c r="F24" s="70"/>
      <c r="G24" s="60"/>
      <c r="H24" s="60"/>
      <c r="I24" s="60"/>
    </row>
    <row r="25" spans="2:9" ht="20.100000000000001" customHeight="1" thickBot="1" x14ac:dyDescent="0.35">
      <c r="B25" s="52" t="s">
        <v>71</v>
      </c>
      <c r="C25" s="64">
        <f>C24</f>
        <v>0</v>
      </c>
      <c r="D25" s="71"/>
      <c r="E25" s="71"/>
      <c r="F25" s="71"/>
      <c r="G25" s="60"/>
      <c r="H25" s="60"/>
      <c r="I25" s="60"/>
    </row>
    <row r="26" spans="2:9" ht="18.75" x14ac:dyDescent="0.3">
      <c r="B26" s="72"/>
      <c r="C26" s="73"/>
      <c r="D26" s="71"/>
      <c r="E26" s="71"/>
      <c r="F26" s="71"/>
      <c r="G26" s="60"/>
      <c r="H26" s="60"/>
      <c r="I26" s="60"/>
    </row>
    <row r="27" spans="2:9" ht="38.25" thickBot="1" x14ac:dyDescent="0.35">
      <c r="B27" s="72"/>
      <c r="C27" s="74"/>
      <c r="D27" s="75" t="s">
        <v>80</v>
      </c>
      <c r="E27" s="76" t="s">
        <v>61</v>
      </c>
      <c r="F27" s="76" t="s">
        <v>62</v>
      </c>
      <c r="G27" s="60"/>
      <c r="H27" s="60"/>
      <c r="I27" s="60"/>
    </row>
    <row r="28" spans="2:9" ht="16.5" hidden="1" customHeight="1" thickBot="1" x14ac:dyDescent="0.35">
      <c r="B28" s="72"/>
      <c r="C28" s="74"/>
      <c r="D28" s="77">
        <f>ROUND(IF(C24&lt;120000,IF(C24&gt;12,IF(C24&gt;120,(24/120^LOG(2,8))*(C24)^LOG(2,8),(12/12^LOG(2,10))*(C24)^LOG(2,10)),(C24)),240),0)</f>
        <v>0</v>
      </c>
      <c r="E28" s="77">
        <f>ROUND(IF(C24&lt;(240/12*12^LOG(2,10))^LOG(10,2),IF(C24&gt;12,(12/12^LOG(2,10))*(C24)^LOG(2,10),C24),240),0)</f>
        <v>0</v>
      </c>
      <c r="F28" s="78">
        <f>ROUND(IF(C24&lt;96000,IF(C24&gt;12,(12/12^LOG(2,8))*(C24)^LOG(2,8),C24),240),0)</f>
        <v>0</v>
      </c>
      <c r="G28" s="60"/>
      <c r="H28" s="60"/>
      <c r="I28" s="60"/>
    </row>
    <row r="29" spans="2:9" ht="16.5" hidden="1" customHeight="1" x14ac:dyDescent="0.3">
      <c r="B29" s="72"/>
      <c r="C29" s="74"/>
      <c r="D29" s="79">
        <f xml:space="preserve"> MOD(D28,12)</f>
        <v>0</v>
      </c>
      <c r="E29" s="79">
        <f t="shared" ref="E29:F29" si="0" xml:space="preserve"> MOD(E28,12)</f>
        <v>0</v>
      </c>
      <c r="F29" s="79">
        <f t="shared" si="0"/>
        <v>0</v>
      </c>
      <c r="G29" s="60"/>
      <c r="H29" s="60"/>
      <c r="I29" s="60"/>
    </row>
    <row r="30" spans="2:9" ht="19.5" hidden="1" thickBot="1" x14ac:dyDescent="0.35">
      <c r="B30" s="72"/>
      <c r="C30" s="74"/>
      <c r="D30" s="79"/>
      <c r="E30" s="79"/>
      <c r="F30" s="79"/>
      <c r="G30" s="60"/>
      <c r="H30" s="60"/>
      <c r="I30" s="60"/>
    </row>
    <row r="31" spans="2:9" s="81" customFormat="1" ht="20.100000000000001" customHeight="1" thickBot="1" x14ac:dyDescent="0.35">
      <c r="B31" s="69" t="s">
        <v>84</v>
      </c>
      <c r="C31" s="64"/>
      <c r="D31" s="80" t="str">
        <f>IF(D28=0,"",IF(D28=1,D28&amp;" Monat",D28&amp;" Monate"))</f>
        <v/>
      </c>
      <c r="E31" s="80" t="str">
        <f t="shared" ref="E31:F31" si="1">IF(E28=0,"",IF(E28=1,E28&amp;" Monat",E28&amp;" Monate"))</f>
        <v/>
      </c>
      <c r="F31" s="80" t="str">
        <f t="shared" si="1"/>
        <v/>
      </c>
      <c r="G31" s="60"/>
      <c r="H31" s="60"/>
      <c r="I31" s="60"/>
    </row>
    <row r="32" spans="2:9" s="81" customFormat="1" ht="20.100000000000001" customHeight="1" thickBot="1" x14ac:dyDescent="0.35">
      <c r="B32" s="69" t="s">
        <v>85</v>
      </c>
      <c r="C32" s="64"/>
      <c r="D32" s="78" t="str">
        <f>IFERROR(IF(D28&lt;=0,"",IF(D28&lt;12,"",IF(D29=0,IF((D28/12)=1,ROUNDDOWN(D28/12,0)&amp;" Jahr",ROUNDDOWN(D28/12,0)&amp;" Jahre"),IF(ROUNDDOWN(D28/12,0)=1,ROUNDDOWN(D28/12,0)&amp;" Jahr und "&amp;MOD(D28,12),ROUNDDOWN(D28/12,0)&amp;" Jahre und "&amp;MOD(D28,12))&amp;IF(D29=0,"",IF(MOD(D28,12)=1," Monat"," Monate"))))),"")</f>
        <v/>
      </c>
      <c r="E32" s="78" t="str">
        <f t="shared" ref="E32:F32" si="2">IFERROR(IF(E28&lt;=0,"",IF(E28&lt;12,"",IF(E29=0,IF((E28/12)=1,ROUNDDOWN(E28/12,0)&amp;" Jahr",ROUNDDOWN(E28/12,0)&amp;" Jahre"),IF(ROUNDDOWN(E28/12,0)=1,ROUNDDOWN(E28/12,0)&amp;" Jahr und "&amp;MOD(E28,12),ROUNDDOWN(E28/12,0)&amp;" Jahre und "&amp;MOD(E28,12))&amp;IF(E29=0,"",IF(MOD(E28,12)=1," Monat"," Monate"))))),"")</f>
        <v/>
      </c>
      <c r="F32" s="78" t="str">
        <f t="shared" si="2"/>
        <v/>
      </c>
      <c r="G32" s="60"/>
      <c r="H32" s="60"/>
      <c r="I32" s="60"/>
    </row>
    <row r="33" spans="2:9" ht="20.100000000000001" customHeight="1" x14ac:dyDescent="0.3">
      <c r="B33" s="43"/>
      <c r="C33" s="82"/>
      <c r="D33" s="83"/>
      <c r="E33" s="83"/>
      <c r="F33" s="83"/>
      <c r="G33" s="60"/>
      <c r="H33" s="60"/>
      <c r="I33" s="60"/>
    </row>
    <row r="34" spans="2:9" ht="20.100000000000001" customHeight="1" x14ac:dyDescent="0.3">
      <c r="B34" s="84" t="s">
        <v>25</v>
      </c>
      <c r="C34" s="85" t="s">
        <v>56</v>
      </c>
      <c r="D34" s="85" t="s">
        <v>19</v>
      </c>
      <c r="E34" s="85" t="s">
        <v>19</v>
      </c>
      <c r="F34" s="85" t="s">
        <v>19</v>
      </c>
      <c r="G34" s="60"/>
      <c r="H34" s="60"/>
      <c r="I34" s="60"/>
    </row>
    <row r="35" spans="2:9" ht="39.950000000000003" customHeight="1" thickBot="1" x14ac:dyDescent="0.35">
      <c r="B35" s="86" t="s">
        <v>32</v>
      </c>
      <c r="C35" s="87"/>
      <c r="D35" s="88">
        <f>ROUND($D$28*C35,0)</f>
        <v>0</v>
      </c>
      <c r="E35" s="88">
        <f>ROUND(C35*$E$28,0)</f>
        <v>0</v>
      </c>
      <c r="F35" s="88">
        <f>ROUND($F$28*C35,0)</f>
        <v>0</v>
      </c>
      <c r="G35" s="60"/>
      <c r="H35" s="60"/>
      <c r="I35" s="60"/>
    </row>
    <row r="36" spans="2:9" ht="39.950000000000003" customHeight="1" thickBot="1" x14ac:dyDescent="0.35">
      <c r="B36" s="86" t="s">
        <v>60</v>
      </c>
      <c r="C36" s="89"/>
      <c r="D36" s="88">
        <f t="shared" ref="D36:D43" si="3">ROUND($D$28*C36,0)</f>
        <v>0</v>
      </c>
      <c r="E36" s="88">
        <f t="shared" ref="E36:E43" si="4">ROUND(C36*$E$28,0)</f>
        <v>0</v>
      </c>
      <c r="F36" s="88">
        <f t="shared" ref="F36:F43" si="5">ROUND($F$28*C36,0)</f>
        <v>0</v>
      </c>
      <c r="G36" s="60"/>
      <c r="H36" s="60"/>
      <c r="I36" s="60"/>
    </row>
    <row r="37" spans="2:9" ht="39.950000000000003" customHeight="1" thickBot="1" x14ac:dyDescent="0.35">
      <c r="B37" s="86" t="s">
        <v>33</v>
      </c>
      <c r="C37" s="89"/>
      <c r="D37" s="88">
        <f t="shared" si="3"/>
        <v>0</v>
      </c>
      <c r="E37" s="88">
        <f t="shared" si="4"/>
        <v>0</v>
      </c>
      <c r="F37" s="88">
        <f t="shared" si="5"/>
        <v>0</v>
      </c>
      <c r="G37" s="60"/>
      <c r="H37" s="60"/>
      <c r="I37" s="60"/>
    </row>
    <row r="38" spans="2:9" ht="39.950000000000003" customHeight="1" thickBot="1" x14ac:dyDescent="0.35">
      <c r="B38" s="86" t="s">
        <v>34</v>
      </c>
      <c r="C38" s="89"/>
      <c r="D38" s="88">
        <f t="shared" si="3"/>
        <v>0</v>
      </c>
      <c r="E38" s="88">
        <f t="shared" si="4"/>
        <v>0</v>
      </c>
      <c r="F38" s="88">
        <f t="shared" si="5"/>
        <v>0</v>
      </c>
      <c r="G38" s="60"/>
      <c r="H38" s="60"/>
      <c r="I38" s="60"/>
    </row>
    <row r="39" spans="2:9" ht="39.950000000000003" customHeight="1" thickBot="1" x14ac:dyDescent="0.35">
      <c r="B39" s="86" t="s">
        <v>67</v>
      </c>
      <c r="C39" s="89"/>
      <c r="D39" s="88">
        <f t="shared" si="3"/>
        <v>0</v>
      </c>
      <c r="E39" s="88">
        <f t="shared" si="4"/>
        <v>0</v>
      </c>
      <c r="F39" s="88">
        <f t="shared" si="5"/>
        <v>0</v>
      </c>
      <c r="G39" s="60"/>
      <c r="H39" s="60"/>
      <c r="I39" s="60"/>
    </row>
    <row r="40" spans="2:9" ht="39.950000000000003" customHeight="1" thickBot="1" x14ac:dyDescent="0.35">
      <c r="B40" s="86" t="s">
        <v>76</v>
      </c>
      <c r="C40" s="89"/>
      <c r="D40" s="88">
        <f t="shared" si="3"/>
        <v>0</v>
      </c>
      <c r="E40" s="88">
        <f t="shared" si="4"/>
        <v>0</v>
      </c>
      <c r="F40" s="88">
        <f t="shared" si="5"/>
        <v>0</v>
      </c>
      <c r="G40" s="60"/>
      <c r="H40" s="60"/>
      <c r="I40" s="60"/>
    </row>
    <row r="41" spans="2:9" ht="39.950000000000003" customHeight="1" thickBot="1" x14ac:dyDescent="0.35">
      <c r="B41" s="86" t="s">
        <v>77</v>
      </c>
      <c r="C41" s="89"/>
      <c r="D41" s="88">
        <f t="shared" si="3"/>
        <v>0</v>
      </c>
      <c r="E41" s="88">
        <f t="shared" si="4"/>
        <v>0</v>
      </c>
      <c r="F41" s="88">
        <f t="shared" si="5"/>
        <v>0</v>
      </c>
      <c r="G41" s="60"/>
      <c r="H41" s="60"/>
      <c r="I41" s="60"/>
    </row>
    <row r="42" spans="2:9" ht="39.950000000000003" customHeight="1" thickBot="1" x14ac:dyDescent="0.35">
      <c r="B42" s="86" t="s">
        <v>78</v>
      </c>
      <c r="C42" s="89"/>
      <c r="D42" s="88">
        <f t="shared" si="3"/>
        <v>0</v>
      </c>
      <c r="E42" s="88">
        <f t="shared" si="4"/>
        <v>0</v>
      </c>
      <c r="F42" s="88">
        <f t="shared" si="5"/>
        <v>0</v>
      </c>
      <c r="G42" s="60"/>
      <c r="H42" s="60"/>
      <c r="I42" s="60"/>
    </row>
    <row r="43" spans="2:9" ht="39.950000000000003" customHeight="1" thickBot="1" x14ac:dyDescent="0.35">
      <c r="B43" s="86" t="s">
        <v>22</v>
      </c>
      <c r="C43" s="57"/>
      <c r="D43" s="88">
        <f t="shared" si="3"/>
        <v>0</v>
      </c>
      <c r="E43" s="88">
        <f t="shared" si="4"/>
        <v>0</v>
      </c>
      <c r="F43" s="88">
        <f t="shared" si="5"/>
        <v>0</v>
      </c>
      <c r="G43" s="60"/>
      <c r="H43" s="60"/>
      <c r="I43" s="60"/>
    </row>
    <row r="44" spans="2:9" ht="39.950000000000003" customHeight="1" x14ac:dyDescent="0.3">
      <c r="B44" s="90" t="s">
        <v>36</v>
      </c>
      <c r="C44" s="91"/>
      <c r="D44" s="92">
        <f t="shared" ref="D44:F44" si="6">SUM(D35:D43)</f>
        <v>0</v>
      </c>
      <c r="E44" s="92">
        <f t="shared" si="6"/>
        <v>0</v>
      </c>
      <c r="F44" s="92">
        <f t="shared" si="6"/>
        <v>0</v>
      </c>
      <c r="G44" s="60"/>
      <c r="H44" s="60"/>
      <c r="I44" s="60"/>
    </row>
    <row r="45" spans="2:9" ht="20.100000000000001" customHeight="1" x14ac:dyDescent="0.3">
      <c r="B45" s="93"/>
      <c r="C45" s="94"/>
      <c r="D45" s="94"/>
      <c r="E45" s="94"/>
      <c r="F45" s="94"/>
      <c r="G45" s="60"/>
      <c r="H45" s="60"/>
      <c r="I45" s="60"/>
    </row>
    <row r="46" spans="2:9" ht="20.100000000000001" customHeight="1" thickBot="1" x14ac:dyDescent="0.35">
      <c r="B46" s="84" t="s">
        <v>24</v>
      </c>
      <c r="C46" s="95" t="s">
        <v>56</v>
      </c>
      <c r="D46" s="95" t="s">
        <v>19</v>
      </c>
      <c r="E46" s="95" t="s">
        <v>19</v>
      </c>
      <c r="F46" s="95" t="s">
        <v>19</v>
      </c>
      <c r="G46" s="60"/>
      <c r="H46" s="60"/>
      <c r="I46" s="60"/>
    </row>
    <row r="47" spans="2:9" ht="39.950000000000003" customHeight="1" thickBot="1" x14ac:dyDescent="0.35">
      <c r="B47" s="86" t="s">
        <v>79</v>
      </c>
      <c r="C47" s="57"/>
      <c r="D47" s="88">
        <f>ROUND($D$28*C47,0)</f>
        <v>0</v>
      </c>
      <c r="E47" s="88">
        <f>ROUND(C47*$E$28,0)</f>
        <v>0</v>
      </c>
      <c r="F47" s="88">
        <f>ROUND($F$28*C47,0)</f>
        <v>0</v>
      </c>
      <c r="G47" s="60"/>
      <c r="H47" s="60"/>
      <c r="I47" s="60"/>
    </row>
    <row r="48" spans="2:9" ht="39.950000000000003" customHeight="1" thickBot="1" x14ac:dyDescent="0.35">
      <c r="B48" s="86" t="s">
        <v>72</v>
      </c>
      <c r="C48" s="57"/>
      <c r="D48" s="88">
        <f t="shared" ref="D48:D49" si="7">ROUND($D$28*C48,0)</f>
        <v>0</v>
      </c>
      <c r="E48" s="88">
        <f t="shared" ref="E48:E49" si="8">ROUND(C48*$E$28,0)</f>
        <v>0</v>
      </c>
      <c r="F48" s="88">
        <f t="shared" ref="F48:F49" si="9">ROUND($F$28*C48,0)</f>
        <v>0</v>
      </c>
      <c r="G48" s="60"/>
      <c r="H48" s="60"/>
      <c r="I48" s="60"/>
    </row>
    <row r="49" spans="2:9" ht="39.950000000000003" customHeight="1" thickBot="1" x14ac:dyDescent="0.35">
      <c r="B49" s="86" t="s">
        <v>21</v>
      </c>
      <c r="C49" s="57"/>
      <c r="D49" s="88">
        <f t="shared" si="7"/>
        <v>0</v>
      </c>
      <c r="E49" s="88">
        <f t="shared" si="8"/>
        <v>0</v>
      </c>
      <c r="F49" s="88">
        <f t="shared" si="9"/>
        <v>0</v>
      </c>
      <c r="G49" s="60"/>
      <c r="H49" s="60"/>
      <c r="I49" s="60"/>
    </row>
    <row r="50" spans="2:9" ht="39.950000000000003" customHeight="1" x14ac:dyDescent="0.3">
      <c r="B50" s="90" t="s">
        <v>37</v>
      </c>
      <c r="C50" s="91"/>
      <c r="D50" s="92">
        <f t="shared" ref="D50:F50" si="10">SUM(D47:D49)</f>
        <v>0</v>
      </c>
      <c r="E50" s="92">
        <f t="shared" si="10"/>
        <v>0</v>
      </c>
      <c r="F50" s="92">
        <f t="shared" si="10"/>
        <v>0</v>
      </c>
      <c r="G50" s="60"/>
      <c r="H50" s="60"/>
      <c r="I50" s="60"/>
    </row>
    <row r="51" spans="2:9" ht="20.100000000000001" customHeight="1" x14ac:dyDescent="0.3">
      <c r="B51" s="96"/>
      <c r="C51" s="94"/>
      <c r="D51" s="97"/>
      <c r="E51" s="97"/>
      <c r="F51" s="60"/>
      <c r="G51" s="60"/>
      <c r="H51" s="60"/>
      <c r="I51" s="60"/>
    </row>
    <row r="52" spans="2:9" ht="20.100000000000001" hidden="1" customHeight="1" x14ac:dyDescent="0.3">
      <c r="B52" s="96"/>
      <c r="C52" s="94"/>
      <c r="D52" s="98">
        <f>D28-D44+D50</f>
        <v>0</v>
      </c>
      <c r="E52" s="98">
        <f t="shared" ref="E52:F52" si="11">E28-E44+E50</f>
        <v>0</v>
      </c>
      <c r="F52" s="98">
        <f t="shared" si="11"/>
        <v>0</v>
      </c>
      <c r="G52" s="60"/>
      <c r="H52" s="60"/>
      <c r="I52" s="60"/>
    </row>
    <row r="53" spans="2:9" ht="18.75" hidden="1" customHeight="1" x14ac:dyDescent="0.3">
      <c r="B53" s="96"/>
      <c r="C53" s="99" t="str">
        <f>IFERROR(#REF!*(1-(SUM(C35:C43)-SUM(C47:C49))),"")</f>
        <v/>
      </c>
      <c r="D53" s="98">
        <f xml:space="preserve"> MOD(D52,12)</f>
        <v>0</v>
      </c>
      <c r="E53" s="98">
        <f t="shared" ref="E53:F53" si="12" xml:space="preserve"> MOD(E52,12)</f>
        <v>0</v>
      </c>
      <c r="F53" s="98">
        <f t="shared" si="12"/>
        <v>0</v>
      </c>
      <c r="G53" s="60"/>
      <c r="H53" s="60"/>
      <c r="I53" s="60"/>
    </row>
    <row r="54" spans="2:9" ht="20.100000000000001" customHeight="1" x14ac:dyDescent="0.3">
      <c r="B54" s="100" t="s">
        <v>1</v>
      </c>
      <c r="C54" s="101"/>
      <c r="D54" s="101" t="str">
        <f>IFERROR(IF(D52&gt;0,IF(D52&gt;60,ROUND(D52/12,2)&amp; " Jahre",IF(ROUND(D52,0)=1,ROUND(D52,0)&amp;" Monat",ROUND(D52,0)&amp;" Monate")),""),"")</f>
        <v/>
      </c>
      <c r="E54" s="101" t="str">
        <f t="shared" ref="E54:F54" si="13">IFERROR(IF(E52&gt;0,IF(E52&gt;60,ROUND(E52/12,2)&amp; " Jahre",IF(ROUND(E52,0)=1,ROUND(E52,0)&amp;" Monat",ROUND(E52,0)&amp;" Monate")),""),"")</f>
        <v/>
      </c>
      <c r="F54" s="102" t="str">
        <f t="shared" si="13"/>
        <v/>
      </c>
      <c r="G54" s="60"/>
      <c r="H54" s="60"/>
      <c r="I54" s="60"/>
    </row>
    <row r="55" spans="2:9" ht="20.100000000000001" customHeight="1" x14ac:dyDescent="0.3">
      <c r="B55" s="103"/>
      <c r="C55" s="104"/>
      <c r="D55" s="105" t="str">
        <f>IFERROR(IF(D52&lt;=0,"",IF(D52&lt;12,"",IF(D53=0,IF((D52/12)=1,ROUNDDOWN(D52/12,0)&amp;" Jahr",ROUNDDOWN(D52/12,0)&amp;" Jahre"),IF(ROUNDDOWN(D52/12,0)=1,ROUNDDOWN(D52/12,0)&amp;" Jahr und ",ROUNDDOWN(D52/12,0)&amp;" Jahre und ")&amp;MOD(D52,12)&amp;IF(MOD(D52,12)=1," Monat"," Monate")))),"")</f>
        <v/>
      </c>
      <c r="E55" s="105" t="str">
        <f t="shared" ref="E55:F55" si="14">IFERROR(IF(E52&lt;=0,"",IF(E52&lt;12,"",IF(E53=0,IF((E52/12)=1,ROUNDDOWN(E52/12,0)&amp;" Jahr",ROUNDDOWN(E52/12,0)&amp;" Jahre"),IF(ROUNDDOWN(E52/12,0)=1,ROUNDDOWN(E52/12,0)&amp;" Jahr und ",ROUNDDOWN(E52/12,0)&amp;" Jahre und ")&amp;MOD(E52,12)&amp;IF(MOD(E52,12)=1," Monat"," Monate")))),"")</f>
        <v/>
      </c>
      <c r="F55" s="106" t="str">
        <f t="shared" si="14"/>
        <v/>
      </c>
      <c r="G55" s="60"/>
      <c r="H55" s="60"/>
      <c r="I55" s="60"/>
    </row>
    <row r="56" spans="2:9" ht="18.75" customHeight="1" thickBot="1" x14ac:dyDescent="0.35">
      <c r="B56" s="60"/>
      <c r="C56" s="60"/>
      <c r="D56" s="60"/>
      <c r="E56" s="60"/>
      <c r="F56" s="107"/>
      <c r="G56" s="60"/>
      <c r="H56" s="60"/>
      <c r="I56" s="60"/>
    </row>
    <row r="57" spans="2:9" ht="20.100000000000001" customHeight="1" thickBot="1" x14ac:dyDescent="0.35">
      <c r="B57" s="86" t="s">
        <v>63</v>
      </c>
      <c r="C57" s="108"/>
      <c r="D57" s="60"/>
      <c r="E57" s="60"/>
      <c r="F57" s="109"/>
      <c r="G57" s="60"/>
      <c r="H57" s="60"/>
      <c r="I57" s="60"/>
    </row>
    <row r="58" spans="2:9" ht="20.100000000000001" customHeight="1" thickBot="1" x14ac:dyDescent="0.35">
      <c r="B58" s="86" t="s">
        <v>54</v>
      </c>
      <c r="C58" s="108"/>
      <c r="D58" s="60"/>
      <c r="E58" s="60"/>
      <c r="F58" s="109"/>
      <c r="G58" s="60"/>
      <c r="H58" s="60"/>
      <c r="I58" s="60"/>
    </row>
    <row r="59" spans="2:9" ht="20.100000000000001" customHeight="1" thickBot="1" x14ac:dyDescent="0.35">
      <c r="B59" s="88" t="s">
        <v>64</v>
      </c>
      <c r="C59" s="110" t="str">
        <f>IF(OR(C57="",C58=""),"",IF(AND(C58="",C57=""),"",C58-C57+1)&amp;IF(AND(C57="",C58=""),"",IF(C57=C58," Tag"," Tage")))</f>
        <v/>
      </c>
      <c r="D59" s="60"/>
      <c r="E59" s="60"/>
      <c r="F59" s="60"/>
      <c r="G59" s="60"/>
      <c r="H59" s="60"/>
      <c r="I59" s="60"/>
    </row>
    <row r="60" spans="2:9" ht="20.100000000000001" customHeight="1" x14ac:dyDescent="0.3">
      <c r="B60" s="111"/>
      <c r="C60" s="112"/>
      <c r="D60" s="60"/>
      <c r="E60" s="60"/>
      <c r="F60" s="60"/>
      <c r="G60" s="60"/>
      <c r="H60" s="60"/>
      <c r="I60" s="60"/>
    </row>
    <row r="61" spans="2:9" ht="20.100000000000001" customHeight="1" x14ac:dyDescent="0.3">
      <c r="B61" s="113" t="s">
        <v>74</v>
      </c>
    </row>
    <row r="62" spans="2:9" ht="39.950000000000003" customHeight="1" x14ac:dyDescent="0.25">
      <c r="B62" s="114" t="s">
        <v>73</v>
      </c>
      <c r="C62" s="115"/>
      <c r="D62" s="115"/>
      <c r="E62" s="115"/>
      <c r="F62" s="116"/>
    </row>
    <row r="63" spans="2:9" s="60" customFormat="1" ht="39.950000000000003" customHeight="1" x14ac:dyDescent="0.3">
      <c r="B63" s="117"/>
      <c r="C63" s="118"/>
      <c r="D63" s="118"/>
      <c r="E63" s="118"/>
      <c r="F63" s="119"/>
      <c r="G63" s="72"/>
      <c r="H63" s="72"/>
    </row>
    <row r="64" spans="2:9" ht="39.950000000000003" customHeight="1" x14ac:dyDescent="0.25">
      <c r="B64" s="117"/>
      <c r="C64" s="118"/>
      <c r="D64" s="118"/>
      <c r="E64" s="118"/>
      <c r="F64" s="119"/>
      <c r="G64" s="120"/>
      <c r="H64" s="120"/>
    </row>
    <row r="65" spans="2:8" ht="39.950000000000003" customHeight="1" x14ac:dyDescent="0.25">
      <c r="B65" s="117"/>
      <c r="C65" s="118"/>
      <c r="D65" s="118"/>
      <c r="E65" s="118"/>
      <c r="F65" s="119"/>
      <c r="G65" s="120"/>
      <c r="H65" s="120"/>
    </row>
    <row r="66" spans="2:8" ht="39.950000000000003" customHeight="1" x14ac:dyDescent="0.25">
      <c r="B66" s="117"/>
      <c r="C66" s="118"/>
      <c r="D66" s="118"/>
      <c r="E66" s="118"/>
      <c r="F66" s="119"/>
      <c r="G66" s="120"/>
      <c r="H66" s="120"/>
    </row>
    <row r="67" spans="2:8" ht="39.950000000000003" customHeight="1" x14ac:dyDescent="0.25">
      <c r="B67" s="117"/>
      <c r="C67" s="118"/>
      <c r="D67" s="118"/>
      <c r="E67" s="118"/>
      <c r="F67" s="119"/>
      <c r="G67" s="120"/>
      <c r="H67" s="120"/>
    </row>
    <row r="68" spans="2:8" ht="39.950000000000003" customHeight="1" x14ac:dyDescent="0.25">
      <c r="B68" s="117"/>
      <c r="C68" s="118"/>
      <c r="D68" s="118"/>
      <c r="E68" s="118"/>
      <c r="F68" s="119"/>
      <c r="G68" s="120"/>
      <c r="H68" s="120"/>
    </row>
    <row r="69" spans="2:8" ht="39.950000000000003" customHeight="1" x14ac:dyDescent="0.25">
      <c r="B69" s="121"/>
      <c r="C69" s="122"/>
      <c r="D69" s="122"/>
      <c r="E69" s="122"/>
      <c r="F69" s="123"/>
      <c r="G69" s="120"/>
      <c r="H69" s="120"/>
    </row>
    <row r="70" spans="2:8" ht="15" customHeight="1" x14ac:dyDescent="0.25">
      <c r="G70" s="120"/>
      <c r="H70" s="120"/>
    </row>
    <row r="71" spans="2:8" x14ac:dyDescent="0.25">
      <c r="B71" s="124"/>
    </row>
  </sheetData>
  <sheetProtection algorithmName="SHA-512" hashValue="yrPtiJyrfxDKH6FQk1MJWXc+j5jWO/OwqnJTQIwdErOM9c9HJZ+953H6Vm1E8xiAfCDPEgXmRcT268AUnnWubg==" saltValue="W003DPA+2XVdBrywmLxbyg==" spinCount="100000" sheet="1" selectLockedCells="1"/>
  <mergeCells count="14">
    <mergeCell ref="C10:I10"/>
    <mergeCell ref="C11:I11"/>
    <mergeCell ref="C13:C14"/>
    <mergeCell ref="B62:F69"/>
    <mergeCell ref="B15:B16"/>
    <mergeCell ref="C15:C16"/>
    <mergeCell ref="D15:D16"/>
    <mergeCell ref="E15:E16"/>
    <mergeCell ref="F15:F16"/>
    <mergeCell ref="D13:D14"/>
    <mergeCell ref="E13:E14"/>
    <mergeCell ref="F13:F14"/>
    <mergeCell ref="B54:B55"/>
    <mergeCell ref="H13:I14"/>
  </mergeCells>
  <dataValidations count="7">
    <dataValidation type="decimal" allowBlank="1" showInputMessage="1" showErrorMessage="1" errorTitle="Falsche Eingabe" error="Der Wert muss zwischen 0 und 100% sein." sqref="C17:E17 C47:C50 C35:C44" xr:uid="{00000000-0002-0000-0000-000000000000}">
      <formula1>0</formula1>
      <formula2>1</formula2>
    </dataValidation>
    <dataValidation type="decimal" operator="greaterThanOrEqual" allowBlank="1" showInputMessage="1" showErrorMessage="1" sqref="C18:F18" xr:uid="{00000000-0002-0000-0000-000001000000}">
      <formula1>0</formula1>
    </dataValidation>
    <dataValidation type="decimal" operator="greaterThanOrEqual" allowBlank="1" showInputMessage="1" showErrorMessage="1" errorTitle="Falsche Eingabe" error="Der Wert muss grösser als 1 sein." sqref="C15:F15" xr:uid="{00000000-0002-0000-0000-000002000000}">
      <formula1>0</formula1>
    </dataValidation>
    <dataValidation allowBlank="1" showInputMessage="1" showErrorMessage="1" errorTitle="Falsche Eingabe" error="Der Wert muss zwischen 0 und 100% sein." sqref="D44:F44 D47:F50" xr:uid="{00000000-0002-0000-0000-000003000000}"/>
    <dataValidation type="decimal" operator="greaterThanOrEqual" allowBlank="1" showInputMessage="1" showErrorMessage="1" errorTitle="Falsche Eingabe" error="Der Wert muss zwischen 0 und 100% sein." sqref="D35:F43" xr:uid="{00000000-0002-0000-0000-000004000000}">
      <formula1>0</formula1>
    </dataValidation>
    <dataValidation type="date" operator="greaterThanOrEqual" allowBlank="1" showInputMessage="1" showErrorMessage="1" sqref="C58" xr:uid="{00000000-0002-0000-0000-000005000000}">
      <formula1>C57</formula1>
    </dataValidation>
    <dataValidation type="date" operator="lessThanOrEqual" allowBlank="1" showInputMessage="1" showErrorMessage="1" sqref="C57" xr:uid="{00000000-0002-0000-0000-000006000000}">
      <formula1>C58</formula1>
    </dataValidation>
  </dataValidations>
  <pageMargins left="0.47244094488188981" right="0.43307086614173229" top="0.59055118110236227" bottom="0.59055118110236227" header="0.31496062992125984" footer="0.31496062992125984"/>
  <pageSetup paperSize="9" scale="42" fitToHeight="0" orientation="portrait" r:id="rId1"/>
  <headerFooter>
    <oddFooter>&amp;L&amp;K636363&amp;D
&amp;R&amp;K636363Seite &amp;P</oddFooter>
  </headerFooter>
  <ignoredErrors>
    <ignoredError sqref="F50"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fitToPage="1"/>
  </sheetPr>
  <dimension ref="B1:E94"/>
  <sheetViews>
    <sheetView showGridLines="0" showRowColHeaders="0" topLeftCell="A64" zoomScale="75" zoomScaleNormal="75" zoomScaleSheetLayoutView="85" workbookViewId="0">
      <selection sqref="A1:XFD1048576"/>
    </sheetView>
  </sheetViews>
  <sheetFormatPr baseColWidth="10" defaultColWidth="9.140625" defaultRowHeight="15" x14ac:dyDescent="0.25"/>
  <cols>
    <col min="1" max="1" width="1.7109375" style="20" customWidth="1"/>
    <col min="2" max="2" width="126.5703125" style="20" customWidth="1"/>
    <col min="3" max="3" width="1.7109375" style="20" customWidth="1"/>
    <col min="4" max="16384" width="9.140625" style="20"/>
  </cols>
  <sheetData>
    <row r="1" spans="2:5" ht="15.75" x14ac:dyDescent="0.25">
      <c r="B1" s="19"/>
      <c r="C1" s="19"/>
    </row>
    <row r="2" spans="2:5" ht="15.75" x14ac:dyDescent="0.25">
      <c r="B2" s="21"/>
      <c r="C2" s="19"/>
    </row>
    <row r="3" spans="2:5" ht="15.75" x14ac:dyDescent="0.25">
      <c r="B3" s="19"/>
      <c r="C3" s="19"/>
    </row>
    <row r="4" spans="2:5" ht="15.75" x14ac:dyDescent="0.25">
      <c r="B4" s="19"/>
      <c r="C4" s="19"/>
    </row>
    <row r="5" spans="2:5" ht="15.75" x14ac:dyDescent="0.25">
      <c r="B5" s="19"/>
      <c r="C5" s="19"/>
    </row>
    <row r="6" spans="2:5" ht="15.75" x14ac:dyDescent="0.25">
      <c r="B6" s="19"/>
      <c r="C6" s="19"/>
    </row>
    <row r="7" spans="2:5" ht="15.75" x14ac:dyDescent="0.25">
      <c r="B7" s="19"/>
      <c r="C7" s="19"/>
    </row>
    <row r="8" spans="2:5" ht="15.75" x14ac:dyDescent="0.25">
      <c r="B8" s="19"/>
      <c r="C8" s="19"/>
    </row>
    <row r="9" spans="2:5" ht="15.75" x14ac:dyDescent="0.25">
      <c r="B9" s="19"/>
      <c r="C9" s="19"/>
      <c r="D9" s="19"/>
      <c r="E9" s="19"/>
    </row>
    <row r="10" spans="2:5" ht="15.75" x14ac:dyDescent="0.25">
      <c r="B10" s="19"/>
      <c r="C10" s="19"/>
    </row>
    <row r="11" spans="2:5" ht="15.75" x14ac:dyDescent="0.25">
      <c r="B11" s="19"/>
      <c r="C11" s="19"/>
    </row>
    <row r="12" spans="2:5" ht="15.75" x14ac:dyDescent="0.25">
      <c r="B12" s="19"/>
      <c r="C12" s="19"/>
    </row>
    <row r="13" spans="2:5" ht="15.75" x14ac:dyDescent="0.25">
      <c r="B13" s="19"/>
      <c r="C13" s="19"/>
    </row>
    <row r="14" spans="2:5" ht="15.75" x14ac:dyDescent="0.25">
      <c r="B14" s="19"/>
      <c r="C14" s="19"/>
    </row>
    <row r="15" spans="2:5" ht="15.75" x14ac:dyDescent="0.25">
      <c r="B15" s="19"/>
      <c r="C15" s="19"/>
    </row>
    <row r="16" spans="2:5" ht="15.75" x14ac:dyDescent="0.25">
      <c r="B16" s="19"/>
      <c r="C16" s="19"/>
    </row>
    <row r="17" spans="2:3" ht="15.75" x14ac:dyDescent="0.25">
      <c r="B17" s="19"/>
      <c r="C17" s="19"/>
    </row>
    <row r="18" spans="2:3" ht="15.75" x14ac:dyDescent="0.25">
      <c r="B18" s="19"/>
      <c r="C18" s="19"/>
    </row>
    <row r="19" spans="2:3" ht="15.75" x14ac:dyDescent="0.25">
      <c r="B19" s="19"/>
      <c r="C19" s="19"/>
    </row>
    <row r="20" spans="2:3" ht="15.75" x14ac:dyDescent="0.25">
      <c r="B20" s="19"/>
      <c r="C20" s="19"/>
    </row>
    <row r="21" spans="2:3" ht="15.75" x14ac:dyDescent="0.25">
      <c r="B21" s="19"/>
      <c r="C21" s="19"/>
    </row>
    <row r="22" spans="2:3" ht="15.75" x14ac:dyDescent="0.25">
      <c r="B22" s="19"/>
      <c r="C22" s="19"/>
    </row>
    <row r="23" spans="2:3" ht="15.75" x14ac:dyDescent="0.25">
      <c r="B23" s="19"/>
      <c r="C23" s="19"/>
    </row>
    <row r="24" spans="2:3" ht="15.75" x14ac:dyDescent="0.25">
      <c r="B24" s="19"/>
      <c r="C24" s="19"/>
    </row>
    <row r="25" spans="2:3" ht="15.75" x14ac:dyDescent="0.25">
      <c r="B25" s="19"/>
      <c r="C25" s="19"/>
    </row>
    <row r="26" spans="2:3" ht="15.75" x14ac:dyDescent="0.25">
      <c r="B26" s="19"/>
      <c r="C26" s="19"/>
    </row>
    <row r="27" spans="2:3" ht="15.75" x14ac:dyDescent="0.25">
      <c r="B27" s="19"/>
      <c r="C27" s="19"/>
    </row>
    <row r="28" spans="2:3" ht="15.75" x14ac:dyDescent="0.25">
      <c r="B28" s="19"/>
      <c r="C28" s="19"/>
    </row>
    <row r="29" spans="2:3" ht="15.75" x14ac:dyDescent="0.25">
      <c r="B29" s="19"/>
      <c r="C29" s="19"/>
    </row>
    <row r="30" spans="2:3" ht="15.75" x14ac:dyDescent="0.25">
      <c r="B30" s="19"/>
      <c r="C30" s="19"/>
    </row>
    <row r="31" spans="2:3" ht="15.75" x14ac:dyDescent="0.25">
      <c r="B31" s="19"/>
      <c r="C31" s="19"/>
    </row>
    <row r="32" spans="2:3" ht="15.75" x14ac:dyDescent="0.25">
      <c r="B32" s="19"/>
      <c r="C32" s="19"/>
    </row>
    <row r="33" spans="2:3" ht="15.75" x14ac:dyDescent="0.25">
      <c r="B33" s="19"/>
      <c r="C33" s="19"/>
    </row>
    <row r="34" spans="2:3" ht="15.75" x14ac:dyDescent="0.25">
      <c r="B34" s="19"/>
      <c r="C34" s="19"/>
    </row>
    <row r="35" spans="2:3" ht="15.75" x14ac:dyDescent="0.25">
      <c r="B35" s="19"/>
      <c r="C35" s="19"/>
    </row>
    <row r="36" spans="2:3" ht="15.75" x14ac:dyDescent="0.25">
      <c r="B36" s="19"/>
      <c r="C36" s="19"/>
    </row>
    <row r="37" spans="2:3" ht="15.75" x14ac:dyDescent="0.25">
      <c r="B37" s="19"/>
      <c r="C37" s="19"/>
    </row>
    <row r="38" spans="2:3" ht="15.75" x14ac:dyDescent="0.25">
      <c r="B38" s="19"/>
      <c r="C38" s="19"/>
    </row>
    <row r="39" spans="2:3" ht="15.75" x14ac:dyDescent="0.25">
      <c r="B39" s="19"/>
      <c r="C39" s="19"/>
    </row>
    <row r="40" spans="2:3" ht="15.75" x14ac:dyDescent="0.25">
      <c r="B40" s="19"/>
      <c r="C40" s="19"/>
    </row>
    <row r="41" spans="2:3" ht="15.75" x14ac:dyDescent="0.25">
      <c r="B41" s="19"/>
      <c r="C41" s="19"/>
    </row>
    <row r="42" spans="2:3" ht="15.75" x14ac:dyDescent="0.25">
      <c r="B42" s="19"/>
      <c r="C42" s="19"/>
    </row>
    <row r="43" spans="2:3" ht="15.75" x14ac:dyDescent="0.25">
      <c r="B43" s="19"/>
      <c r="C43" s="19"/>
    </row>
    <row r="44" spans="2:3" ht="15.75" x14ac:dyDescent="0.25">
      <c r="B44" s="19"/>
      <c r="C44" s="19"/>
    </row>
    <row r="45" spans="2:3" ht="15.75" x14ac:dyDescent="0.25">
      <c r="B45" s="19"/>
      <c r="C45" s="19"/>
    </row>
    <row r="46" spans="2:3" ht="15.75" x14ac:dyDescent="0.25">
      <c r="B46" s="19"/>
      <c r="C46" s="19"/>
    </row>
    <row r="47" spans="2:3" ht="15.75" x14ac:dyDescent="0.25">
      <c r="B47" s="19"/>
      <c r="C47" s="19"/>
    </row>
    <row r="48" spans="2:3" ht="15.75" x14ac:dyDescent="0.25">
      <c r="B48" s="19"/>
      <c r="C48" s="19"/>
    </row>
    <row r="49" spans="2:3" ht="15.75" x14ac:dyDescent="0.25">
      <c r="B49" s="19"/>
      <c r="C49" s="19"/>
    </row>
    <row r="50" spans="2:3" ht="15.75" x14ac:dyDescent="0.25">
      <c r="B50" s="19"/>
      <c r="C50" s="19"/>
    </row>
    <row r="51" spans="2:3" ht="15.75" x14ac:dyDescent="0.25">
      <c r="B51" s="19"/>
      <c r="C51" s="19"/>
    </row>
    <row r="52" spans="2:3" ht="15.75" x14ac:dyDescent="0.25">
      <c r="B52" s="19"/>
      <c r="C52" s="19"/>
    </row>
    <row r="53" spans="2:3" ht="15.75" x14ac:dyDescent="0.25">
      <c r="B53" s="19"/>
      <c r="C53" s="19"/>
    </row>
    <row r="54" spans="2:3" ht="15.75" x14ac:dyDescent="0.25">
      <c r="B54" s="19"/>
      <c r="C54" s="19"/>
    </row>
    <row r="55" spans="2:3" ht="15.75" x14ac:dyDescent="0.25">
      <c r="B55" s="19"/>
      <c r="C55" s="19"/>
    </row>
    <row r="56" spans="2:3" ht="15.75" x14ac:dyDescent="0.25">
      <c r="B56" s="19"/>
      <c r="C56" s="19"/>
    </row>
    <row r="57" spans="2:3" ht="21" customHeight="1" x14ac:dyDescent="0.25">
      <c r="B57" s="19"/>
      <c r="C57" s="19"/>
    </row>
    <row r="58" spans="2:3" ht="15.75" x14ac:dyDescent="0.25">
      <c r="B58" s="19"/>
      <c r="C58" s="19"/>
    </row>
    <row r="59" spans="2:3" ht="15.75" x14ac:dyDescent="0.25">
      <c r="B59" s="19"/>
      <c r="C59" s="19"/>
    </row>
    <row r="60" spans="2:3" ht="15.75" x14ac:dyDescent="0.25">
      <c r="B60" s="19"/>
      <c r="C60" s="19"/>
    </row>
    <row r="61" spans="2:3" ht="15.75" x14ac:dyDescent="0.25">
      <c r="B61" s="19"/>
      <c r="C61" s="19"/>
    </row>
    <row r="62" spans="2:3" ht="15.75" x14ac:dyDescent="0.25">
      <c r="B62" s="19"/>
      <c r="C62" s="19"/>
    </row>
    <row r="63" spans="2:3" ht="15" customHeight="1" x14ac:dyDescent="0.25">
      <c r="B63" s="19"/>
      <c r="C63" s="19"/>
    </row>
    <row r="64" spans="2:3" ht="15.75" x14ac:dyDescent="0.25">
      <c r="B64" s="19"/>
      <c r="C64" s="19"/>
    </row>
    <row r="65" spans="2:3" ht="15.75" x14ac:dyDescent="0.25">
      <c r="B65" s="19"/>
      <c r="C65" s="19"/>
    </row>
    <row r="66" spans="2:3" ht="15.75" x14ac:dyDescent="0.25">
      <c r="B66" s="19"/>
      <c r="C66" s="19"/>
    </row>
    <row r="67" spans="2:3" ht="15.75" x14ac:dyDescent="0.25">
      <c r="B67" s="19"/>
      <c r="C67" s="19"/>
    </row>
    <row r="68" spans="2:3" ht="15.75" x14ac:dyDescent="0.25">
      <c r="B68" s="19"/>
      <c r="C68" s="19"/>
    </row>
    <row r="69" spans="2:3" ht="14.25" customHeight="1" x14ac:dyDescent="0.25">
      <c r="B69" s="19"/>
      <c r="C69" s="19"/>
    </row>
    <row r="70" spans="2:3" ht="15.75" x14ac:dyDescent="0.25">
      <c r="B70" s="19"/>
      <c r="C70" s="19"/>
    </row>
    <row r="71" spans="2:3" ht="15.75" x14ac:dyDescent="0.25">
      <c r="B71" s="19"/>
      <c r="C71" s="19"/>
    </row>
    <row r="72" spans="2:3" ht="15.75" x14ac:dyDescent="0.25">
      <c r="B72" s="19"/>
      <c r="C72" s="19"/>
    </row>
    <row r="73" spans="2:3" ht="15.75" x14ac:dyDescent="0.25">
      <c r="B73" s="19"/>
      <c r="C73" s="19"/>
    </row>
    <row r="74" spans="2:3" ht="15.75" x14ac:dyDescent="0.25">
      <c r="B74" s="19"/>
      <c r="C74" s="19"/>
    </row>
    <row r="75" spans="2:3" ht="15.75" x14ac:dyDescent="0.25">
      <c r="B75" s="19"/>
      <c r="C75" s="19"/>
    </row>
    <row r="76" spans="2:3" ht="15.75" x14ac:dyDescent="0.25">
      <c r="B76" s="19"/>
      <c r="C76" s="19"/>
    </row>
    <row r="77" spans="2:3" ht="15.75" x14ac:dyDescent="0.25">
      <c r="B77" s="19"/>
      <c r="C77" s="19"/>
    </row>
    <row r="78" spans="2:3" ht="15.75" x14ac:dyDescent="0.25">
      <c r="B78" s="19"/>
      <c r="C78" s="19"/>
    </row>
    <row r="79" spans="2:3" ht="15.75" x14ac:dyDescent="0.25">
      <c r="B79" s="19"/>
      <c r="C79" s="19"/>
    </row>
    <row r="80" spans="2:3" ht="15.75" x14ac:dyDescent="0.25">
      <c r="B80" s="19"/>
      <c r="C80" s="19"/>
    </row>
    <row r="81" spans="2:3" ht="15.75" x14ac:dyDescent="0.25">
      <c r="B81" s="19"/>
      <c r="C81" s="19"/>
    </row>
    <row r="82" spans="2:3" ht="15.75" x14ac:dyDescent="0.25">
      <c r="B82" s="19"/>
      <c r="C82" s="19"/>
    </row>
    <row r="83" spans="2:3" ht="15.75" x14ac:dyDescent="0.25">
      <c r="B83" s="19"/>
      <c r="C83" s="19"/>
    </row>
    <row r="84" spans="2:3" ht="15.75" x14ac:dyDescent="0.25">
      <c r="B84" s="19"/>
      <c r="C84" s="19"/>
    </row>
    <row r="85" spans="2:3" ht="15.75" x14ac:dyDescent="0.25">
      <c r="B85" s="19"/>
      <c r="C85" s="19"/>
    </row>
    <row r="86" spans="2:3" ht="15.75" x14ac:dyDescent="0.25">
      <c r="B86" s="19"/>
      <c r="C86" s="19"/>
    </row>
    <row r="87" spans="2:3" ht="15.75" x14ac:dyDescent="0.25">
      <c r="B87" s="19"/>
      <c r="C87" s="19"/>
    </row>
    <row r="88" spans="2:3" ht="15.75" x14ac:dyDescent="0.25">
      <c r="B88" s="19"/>
      <c r="C88" s="19"/>
    </row>
    <row r="89" spans="2:3" ht="15.75" x14ac:dyDescent="0.25">
      <c r="B89" s="19"/>
      <c r="C89" s="19"/>
    </row>
    <row r="90" spans="2:3" ht="15.75" x14ac:dyDescent="0.25">
      <c r="B90" s="19"/>
      <c r="C90" s="19"/>
    </row>
    <row r="91" spans="2:3" ht="15.75" x14ac:dyDescent="0.25">
      <c r="B91" s="19"/>
      <c r="C91" s="19"/>
    </row>
    <row r="92" spans="2:3" ht="15.75" x14ac:dyDescent="0.25">
      <c r="B92" s="19"/>
      <c r="C92" s="19"/>
    </row>
    <row r="93" spans="2:3" ht="15.75" x14ac:dyDescent="0.25">
      <c r="B93" s="19"/>
      <c r="C93" s="19"/>
    </row>
    <row r="94" spans="2:3" ht="15.75" x14ac:dyDescent="0.25">
      <c r="B94" s="19"/>
      <c r="C94" s="19"/>
    </row>
  </sheetData>
  <sheetProtection password="CC1F" sheet="1" objects="1" scenarios="1" selectLockedCells="1" selectUnlockedCells="1"/>
  <pageMargins left="0.25" right="0.25" top="0.75" bottom="0.75" header="0.3" footer="0.3"/>
  <pageSetup paperSize="9" scale="76" fitToHeight="0" orientation="portrait" r:id="rId1"/>
  <rowBreaks count="1" manualBreakCount="1">
    <brk id="57"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sheetPr>
  <dimension ref="B5:P29"/>
  <sheetViews>
    <sheetView showGridLines="0" showRowColHeaders="0" topLeftCell="A7" zoomScaleNormal="100" workbookViewId="0">
      <selection activeCell="I22" sqref="I22"/>
    </sheetView>
  </sheetViews>
  <sheetFormatPr baseColWidth="10" defaultColWidth="9.140625" defaultRowHeight="15" x14ac:dyDescent="0.25"/>
  <cols>
    <col min="1" max="1" width="1.7109375" customWidth="1"/>
    <col min="2" max="2" width="35.7109375" bestFit="1" customWidth="1"/>
    <col min="3" max="3" width="7.5703125" bestFit="1" customWidth="1"/>
    <col min="4" max="4" width="2.28515625" customWidth="1"/>
    <col min="5" max="5" width="11.28515625" customWidth="1"/>
    <col min="6" max="6" width="17.28515625" bestFit="1" customWidth="1"/>
    <col min="7" max="8" width="14.7109375" customWidth="1"/>
    <col min="9" max="9" width="15.28515625" customWidth="1"/>
    <col min="10" max="10" width="19.7109375" customWidth="1"/>
    <col min="11" max="11" width="19.5703125" customWidth="1"/>
    <col min="12" max="12" width="2.28515625" customWidth="1"/>
    <col min="13" max="13" width="92.5703125" customWidth="1"/>
    <col min="14" max="14" width="8.85546875" bestFit="1" customWidth="1"/>
    <col min="15" max="15" width="1.7109375" customWidth="1"/>
    <col min="16" max="16" width="53" customWidth="1"/>
    <col min="17" max="17" width="1.7109375" customWidth="1"/>
  </cols>
  <sheetData>
    <row r="5" spans="2:16" ht="15" customHeight="1" x14ac:dyDescent="0.25">
      <c r="B5" s="22" t="s">
        <v>46</v>
      </c>
      <c r="C5" s="23"/>
      <c r="E5" s="22" t="s">
        <v>48</v>
      </c>
      <c r="F5" s="28"/>
      <c r="G5" s="28"/>
      <c r="H5" s="28"/>
      <c r="I5" s="28"/>
      <c r="J5" s="28"/>
      <c r="K5" s="23"/>
      <c r="L5" s="4"/>
      <c r="M5" s="22" t="s">
        <v>51</v>
      </c>
      <c r="N5" s="23"/>
      <c r="P5" s="26" t="s">
        <v>52</v>
      </c>
    </row>
    <row r="6" spans="2:16" x14ac:dyDescent="0.25">
      <c r="B6" s="24"/>
      <c r="C6" s="25"/>
      <c r="E6" s="24"/>
      <c r="F6" s="29"/>
      <c r="G6" s="29"/>
      <c r="H6" s="29"/>
      <c r="I6" s="29"/>
      <c r="J6" s="29"/>
      <c r="K6" s="25"/>
      <c r="L6" s="4"/>
      <c r="M6" s="24"/>
      <c r="N6" s="25"/>
      <c r="P6" s="27"/>
    </row>
    <row r="7" spans="2:16" x14ac:dyDescent="0.25">
      <c r="B7" s="10"/>
      <c r="C7" s="10"/>
      <c r="E7" s="9"/>
      <c r="F7" s="9"/>
      <c r="G7" s="9"/>
      <c r="H7" s="9"/>
      <c r="I7" s="9"/>
      <c r="J7" s="9"/>
      <c r="K7" s="9"/>
      <c r="L7" s="4"/>
      <c r="M7" s="5"/>
      <c r="N7" s="5"/>
      <c r="P7" s="5"/>
    </row>
    <row r="8" spans="2:16" s="1" customFormat="1" ht="45" x14ac:dyDescent="0.25">
      <c r="B8" s="11" t="s">
        <v>53</v>
      </c>
      <c r="C8" s="12" t="s">
        <v>49</v>
      </c>
      <c r="E8" s="13" t="s">
        <v>23</v>
      </c>
      <c r="F8" s="13" t="s">
        <v>39</v>
      </c>
      <c r="G8" s="13" t="s">
        <v>16</v>
      </c>
      <c r="H8" s="13" t="s">
        <v>50</v>
      </c>
      <c r="I8" s="13" t="s">
        <v>17</v>
      </c>
      <c r="J8" s="13" t="s">
        <v>20</v>
      </c>
      <c r="K8" s="13" t="s">
        <v>38</v>
      </c>
      <c r="L8" s="2"/>
      <c r="M8" s="2" t="s">
        <v>6</v>
      </c>
      <c r="N8" s="2" t="s">
        <v>18</v>
      </c>
      <c r="P8" s="2" t="s">
        <v>11</v>
      </c>
    </row>
    <row r="9" spans="2:16" ht="60" x14ac:dyDescent="0.25">
      <c r="B9" s="6" t="str">
        <f>tblDrug[[#Headers],[Heroin 
(in Gramm)]]</f>
        <v>Heroin 
(in Gramm)</v>
      </c>
      <c r="C9" s="6">
        <v>12</v>
      </c>
      <c r="E9" s="7">
        <v>1</v>
      </c>
      <c r="F9" s="8">
        <f>($C$10/$C$9)*tblDrug[[#This Row],[Heroin 
(in Gramm)]]</f>
        <v>1.5</v>
      </c>
      <c r="G9" s="7">
        <f>$C$11/$C$9*tblDrug[[#This Row],[Heroin 
(in Gramm)]]</f>
        <v>3</v>
      </c>
      <c r="H9" s="7">
        <f>$C$12/$C$9*tblDrug[[#This Row],[Heroin 
(in Gramm)]]</f>
        <v>13.333333333333334</v>
      </c>
      <c r="I9" s="7">
        <v>1</v>
      </c>
      <c r="J9" t="s">
        <v>40</v>
      </c>
      <c r="K9">
        <v>30</v>
      </c>
      <c r="M9" s="1" t="s">
        <v>7</v>
      </c>
      <c r="N9" s="3"/>
      <c r="P9" s="1" t="s">
        <v>12</v>
      </c>
    </row>
    <row r="10" spans="2:16" ht="30" x14ac:dyDescent="0.25">
      <c r="B10" s="6" t="str">
        <f>tblDrug[[#Headers],[Kokain
Methamphetamin (in Gramm)]]</f>
        <v>Kokain
Methamphetamin (in Gramm)</v>
      </c>
      <c r="C10" s="6">
        <v>18</v>
      </c>
      <c r="E10" s="7">
        <v>2</v>
      </c>
      <c r="F10" s="7">
        <f>($C$10/$C$9)*tblDrug[[#This Row],[Heroin 
(in Gramm)]]</f>
        <v>3</v>
      </c>
      <c r="G10" s="7">
        <f>$C$11/$C$9*tblDrug[[#This Row],[Heroin 
(in Gramm)]]</f>
        <v>6</v>
      </c>
      <c r="H10" s="7">
        <f>$C$12/$C$9*tblDrug[[#This Row],[Heroin 
(in Gramm)]]</f>
        <v>26.666666666666668</v>
      </c>
      <c r="I10" s="7">
        <v>2</v>
      </c>
      <c r="J10" t="s">
        <v>41</v>
      </c>
      <c r="K10">
        <v>60</v>
      </c>
      <c r="M10" s="1" t="s">
        <v>2</v>
      </c>
      <c r="N10" s="3"/>
      <c r="P10" t="s">
        <v>13</v>
      </c>
    </row>
    <row r="11" spans="2:16" x14ac:dyDescent="0.25">
      <c r="B11" s="6" t="str">
        <f>tblDrug[[#Headers],[Amphetamin (in Gramm)]]</f>
        <v>Amphetamin (in Gramm)</v>
      </c>
      <c r="C11" s="6">
        <v>36</v>
      </c>
      <c r="E11" s="7">
        <v>6</v>
      </c>
      <c r="F11" s="7">
        <f>($C$10/$C$9)*tblDrug[[#This Row],[Heroin 
(in Gramm)]]</f>
        <v>9</v>
      </c>
      <c r="G11" s="7">
        <f>$C$11/$C$9*tblDrug[[#This Row],[Heroin 
(in Gramm)]]</f>
        <v>18</v>
      </c>
      <c r="H11" s="7">
        <f>$C$12/$C$9*tblDrug[[#This Row],[Heroin 
(in Gramm)]]</f>
        <v>80</v>
      </c>
      <c r="I11" s="7">
        <v>6</v>
      </c>
      <c r="J11" t="s">
        <v>42</v>
      </c>
      <c r="K11">
        <v>180</v>
      </c>
      <c r="M11" s="1" t="s">
        <v>3</v>
      </c>
      <c r="N11" s="3"/>
    </row>
    <row r="12" spans="2:16" x14ac:dyDescent="0.25">
      <c r="B12" s="6" t="str">
        <f>tblDrug[[#Headers],[MDMA 
(in Gramm)]]</f>
        <v>MDMA 
(in Gramm)</v>
      </c>
      <c r="C12" s="6">
        <v>160</v>
      </c>
      <c r="E12" s="7">
        <v>12</v>
      </c>
      <c r="F12" s="7">
        <f>($C$10/$C$9)*tblDrug[[#This Row],[Heroin 
(in Gramm)]]</f>
        <v>18</v>
      </c>
      <c r="G12" s="7">
        <f>$C$11/$C$9*tblDrug[[#This Row],[Heroin 
(in Gramm)]]</f>
        <v>36</v>
      </c>
      <c r="H12" s="7">
        <f>$C$12/$C$9*tblDrug[[#This Row],[Heroin 
(in Gramm)]]</f>
        <v>160</v>
      </c>
      <c r="I12" s="7">
        <v>12</v>
      </c>
      <c r="J12" t="s">
        <v>43</v>
      </c>
      <c r="K12">
        <v>360</v>
      </c>
      <c r="M12" s="1" t="s">
        <v>4</v>
      </c>
      <c r="N12" s="3"/>
    </row>
    <row r="13" spans="2:16" x14ac:dyDescent="0.25">
      <c r="E13" s="7">
        <v>25</v>
      </c>
      <c r="F13" s="7">
        <f>($C$10/$C$9)*tblDrug[[#This Row],[Heroin 
(in Gramm)]]</f>
        <v>37.5</v>
      </c>
      <c r="G13" s="7">
        <f>$C$11/$C$9*tblDrug[[#This Row],[Heroin 
(in Gramm)]]</f>
        <v>75</v>
      </c>
      <c r="H13" s="7">
        <f>$C$12/$C$9*tblDrug[[#This Row],[Heroin 
(in Gramm)]]</f>
        <v>333.33333333333337</v>
      </c>
      <c r="I13" s="7">
        <v>15</v>
      </c>
      <c r="J13" t="s">
        <v>19</v>
      </c>
      <c r="M13" s="1" t="s">
        <v>5</v>
      </c>
      <c r="N13" s="3"/>
    </row>
    <row r="14" spans="2:16" x14ac:dyDescent="0.25">
      <c r="B14" s="15" t="s">
        <v>44</v>
      </c>
      <c r="C14" s="15">
        <v>10</v>
      </c>
      <c r="E14" s="7">
        <v>46</v>
      </c>
      <c r="F14" s="7">
        <f>($C$10/$C$9)*tblDrug[[#This Row],[Heroin 
(in Gramm)]]</f>
        <v>69</v>
      </c>
      <c r="G14" s="7">
        <f>$C$11/$C$9*tblDrug[[#This Row],[Heroin 
(in Gramm)]]</f>
        <v>138</v>
      </c>
      <c r="H14" s="7">
        <f>$C$12/$C$9*tblDrug[[#This Row],[Heroin 
(in Gramm)]]</f>
        <v>613.33333333333337</v>
      </c>
      <c r="I14" s="7">
        <v>18</v>
      </c>
      <c r="J14" t="s">
        <v>19</v>
      </c>
      <c r="M14" s="1" t="s">
        <v>8</v>
      </c>
      <c r="N14" s="3"/>
    </row>
    <row r="15" spans="2:16" x14ac:dyDescent="0.25">
      <c r="B15" s="15" t="s">
        <v>45</v>
      </c>
      <c r="C15" s="15">
        <v>8</v>
      </c>
      <c r="E15" s="7">
        <v>76</v>
      </c>
      <c r="F15" s="7">
        <f>($C$10/$C$9)*tblDrug[[#This Row],[Heroin 
(in Gramm)]]</f>
        <v>114</v>
      </c>
      <c r="G15" s="7">
        <f>$C$11/$C$9*tblDrug[[#This Row],[Heroin 
(in Gramm)]]</f>
        <v>228</v>
      </c>
      <c r="H15" s="7">
        <f>$C$12/$C$9*tblDrug[[#This Row],[Heroin 
(in Gramm)]]</f>
        <v>1013.3333333333334</v>
      </c>
      <c r="I15" s="7">
        <v>21</v>
      </c>
      <c r="J15" t="s">
        <v>19</v>
      </c>
      <c r="M15" s="1" t="s">
        <v>9</v>
      </c>
      <c r="N15" s="3"/>
    </row>
    <row r="16" spans="2:16" x14ac:dyDescent="0.25">
      <c r="E16" s="7">
        <f>E12*$C$14</f>
        <v>120</v>
      </c>
      <c r="F16" s="7">
        <f>($C$10/$C$9)*tblDrug[[#This Row],[Heroin 
(in Gramm)]]</f>
        <v>180</v>
      </c>
      <c r="G16" s="7">
        <f>$C$11/$C$9*tblDrug[[#This Row],[Heroin 
(in Gramm)]]</f>
        <v>360</v>
      </c>
      <c r="H16" s="7">
        <f>$C$12/$C$9*tblDrug[[#This Row],[Heroin 
(in Gramm)]]</f>
        <v>1600</v>
      </c>
      <c r="I16" s="7">
        <v>24</v>
      </c>
      <c r="J16" t="s">
        <v>19</v>
      </c>
      <c r="M16" s="1" t="s">
        <v>10</v>
      </c>
      <c r="N16" s="3"/>
    </row>
    <row r="17" spans="2:10" x14ac:dyDescent="0.25">
      <c r="B17" s="17" t="s">
        <v>58</v>
      </c>
      <c r="C17" s="17" t="s">
        <v>49</v>
      </c>
      <c r="E17" s="7">
        <v>240</v>
      </c>
      <c r="F17" s="7">
        <f>($C$10/$C$9)*tblDrug[[#This Row],[Heroin 
(in Gramm)]]</f>
        <v>360</v>
      </c>
      <c r="G17" s="7">
        <f>$C$11/$C$9*tblDrug[[#This Row],[Heroin 
(in Gramm)]]</f>
        <v>720</v>
      </c>
      <c r="H17" s="7">
        <f>$C$12/$C$9*tblDrug[[#This Row],[Heroin 
(in Gramm)]]</f>
        <v>3200</v>
      </c>
      <c r="I17" s="7">
        <v>30</v>
      </c>
      <c r="J17" t="s">
        <v>19</v>
      </c>
    </row>
    <row r="18" spans="2:10" x14ac:dyDescent="0.25">
      <c r="B18" s="18">
        <f>100000/12</f>
        <v>8333.3333333333339</v>
      </c>
      <c r="C18">
        <v>1</v>
      </c>
      <c r="E18" s="7">
        <v>410</v>
      </c>
      <c r="F18" s="7">
        <f>($C$10/$C$9)*tblDrug[[#This Row],[Heroin 
(in Gramm)]]</f>
        <v>615</v>
      </c>
      <c r="G18" s="7">
        <f>$C$11/$C$9*tblDrug[[#This Row],[Heroin 
(in Gramm)]]</f>
        <v>1230</v>
      </c>
      <c r="H18" s="7">
        <f>$C$12/$C$9*tblDrug[[#This Row],[Heroin 
(in Gramm)]]</f>
        <v>5466.666666666667</v>
      </c>
      <c r="I18" s="7">
        <v>36</v>
      </c>
      <c r="J18" t="s">
        <v>19</v>
      </c>
    </row>
    <row r="19" spans="2:10" x14ac:dyDescent="0.25">
      <c r="E19" s="7">
        <v>650</v>
      </c>
      <c r="F19" s="7">
        <f>($C$10/$C$9)*tblDrug[[#This Row],[Heroin 
(in Gramm)]]</f>
        <v>975</v>
      </c>
      <c r="G19" s="7">
        <f>$C$11/$C$9*tblDrug[[#This Row],[Heroin 
(in Gramm)]]</f>
        <v>1950</v>
      </c>
      <c r="H19" s="7">
        <f>$C$12/$C$9*tblDrug[[#This Row],[Heroin 
(in Gramm)]]</f>
        <v>8666.6666666666679</v>
      </c>
      <c r="I19" s="7">
        <v>42</v>
      </c>
      <c r="J19" t="s">
        <v>19</v>
      </c>
    </row>
    <row r="20" spans="2:10" x14ac:dyDescent="0.25">
      <c r="E20" s="7">
        <f>E16*$C$15</f>
        <v>960</v>
      </c>
      <c r="F20" s="7">
        <f>($C$10/$C$9)*tblDrug[[#This Row],[Heroin 
(in Gramm)]]</f>
        <v>1440</v>
      </c>
      <c r="G20" s="7">
        <f>$C$11/$C$9*tblDrug[[#This Row],[Heroin 
(in Gramm)]]</f>
        <v>2880</v>
      </c>
      <c r="H20" s="7">
        <f>$C$12/$C$9*tblDrug[[#This Row],[Heroin 
(in Gramm)]]</f>
        <v>12800</v>
      </c>
      <c r="I20" s="7">
        <v>48</v>
      </c>
      <c r="J20" t="s">
        <v>19</v>
      </c>
    </row>
    <row r="21" spans="2:10" x14ac:dyDescent="0.25">
      <c r="E21" s="7">
        <v>1900</v>
      </c>
      <c r="F21" s="7">
        <f>($C$10/$C$9)*tblDrug[[#This Row],[Heroin 
(in Gramm)]]</f>
        <v>2850</v>
      </c>
      <c r="G21" s="7">
        <f>$C$11/$C$9*tblDrug[[#This Row],[Heroin 
(in Gramm)]]</f>
        <v>5700</v>
      </c>
      <c r="H21" s="7">
        <f>$C$12/$C$9*tblDrug[[#This Row],[Heroin 
(in Gramm)]]</f>
        <v>25333.333333333336</v>
      </c>
      <c r="I21" s="7">
        <v>60</v>
      </c>
      <c r="J21" t="s">
        <v>19</v>
      </c>
    </row>
    <row r="22" spans="2:10" x14ac:dyDescent="0.25">
      <c r="E22" s="7">
        <v>3300</v>
      </c>
      <c r="F22" s="7">
        <f>($C$10/$C$9)*tblDrug[[#This Row],[Heroin 
(in Gramm)]]</f>
        <v>4950</v>
      </c>
      <c r="G22" s="7">
        <f>$C$11/$C$9*tblDrug[[#This Row],[Heroin 
(in Gramm)]]</f>
        <v>9900</v>
      </c>
      <c r="H22" s="7">
        <f>$C$12/$C$9*tblDrug[[#This Row],[Heroin 
(in Gramm)]]</f>
        <v>44000</v>
      </c>
      <c r="I22" s="7">
        <v>72</v>
      </c>
      <c r="J22" t="s">
        <v>19</v>
      </c>
    </row>
    <row r="23" spans="2:10" x14ac:dyDescent="0.25">
      <c r="E23" s="7">
        <v>5200</v>
      </c>
      <c r="F23" s="7">
        <f>($C$10/$C$9)*tblDrug[[#This Row],[Heroin 
(in Gramm)]]</f>
        <v>7800</v>
      </c>
      <c r="G23" s="7">
        <f>$C$11/$C$9*tblDrug[[#This Row],[Heroin 
(in Gramm)]]</f>
        <v>15600</v>
      </c>
      <c r="H23" s="7">
        <f>$C$12/$C$9*tblDrug[[#This Row],[Heroin 
(in Gramm)]]</f>
        <v>69333.333333333343</v>
      </c>
      <c r="I23" s="7">
        <v>84</v>
      </c>
      <c r="J23" t="s">
        <v>19</v>
      </c>
    </row>
    <row r="24" spans="2:10" x14ac:dyDescent="0.25">
      <c r="E24" s="7">
        <v>7700</v>
      </c>
      <c r="F24" s="7">
        <f>($C$10/$C$9)*tblDrug[[#This Row],[Heroin 
(in Gramm)]]</f>
        <v>11550</v>
      </c>
      <c r="G24" s="7">
        <f>$C$11/$C$9*tblDrug[[#This Row],[Heroin 
(in Gramm)]]</f>
        <v>23100</v>
      </c>
      <c r="H24" s="7">
        <f>$C$12/$C$9*tblDrug[[#This Row],[Heroin 
(in Gramm)]]</f>
        <v>102666.66666666667</v>
      </c>
      <c r="I24" s="7">
        <v>96</v>
      </c>
      <c r="J24" t="s">
        <v>19</v>
      </c>
    </row>
    <row r="25" spans="2:10" x14ac:dyDescent="0.25">
      <c r="E25" s="7">
        <v>15000</v>
      </c>
      <c r="F25" s="7">
        <f>($C$10/$C$9)*tblDrug[[#This Row],[Heroin 
(in Gramm)]]</f>
        <v>22500</v>
      </c>
      <c r="G25" s="7">
        <f>$C$11/$C$9*tblDrug[[#This Row],[Heroin 
(in Gramm)]]</f>
        <v>45000</v>
      </c>
      <c r="H25" s="7">
        <f>$C$12/$C$9*tblDrug[[#This Row],[Heroin 
(in Gramm)]]</f>
        <v>200000</v>
      </c>
      <c r="I25" s="7">
        <v>120</v>
      </c>
      <c r="J25" t="s">
        <v>19</v>
      </c>
    </row>
    <row r="26" spans="2:10" x14ac:dyDescent="0.25">
      <c r="E26" s="7">
        <v>25900</v>
      </c>
      <c r="F26" s="7">
        <f>($C$10/$C$9)*tblDrug[[#This Row],[Heroin 
(in Gramm)]]</f>
        <v>38850</v>
      </c>
      <c r="G26" s="7">
        <f>$C$11/$C$9*tblDrug[[#This Row],[Heroin 
(in Gramm)]]</f>
        <v>77700</v>
      </c>
      <c r="H26" s="7">
        <f>$C$12/$C$9*tblDrug[[#This Row],[Heroin 
(in Gramm)]]</f>
        <v>345333.33333333337</v>
      </c>
      <c r="I26" s="7">
        <v>144</v>
      </c>
      <c r="J26" t="s">
        <v>19</v>
      </c>
    </row>
    <row r="27" spans="2:10" x14ac:dyDescent="0.25">
      <c r="E27" s="7">
        <v>41100</v>
      </c>
      <c r="F27" s="7">
        <f>($C$10/$C$9)*tblDrug[[#This Row],[Heroin 
(in Gramm)]]</f>
        <v>61650</v>
      </c>
      <c r="G27" s="7">
        <f>$C$11/$C$9*tblDrug[[#This Row],[Heroin 
(in Gramm)]]</f>
        <v>123300</v>
      </c>
      <c r="H27" s="7">
        <f>$C$12/$C$9*tblDrug[[#This Row],[Heroin 
(in Gramm)]]</f>
        <v>548000</v>
      </c>
      <c r="I27" s="7">
        <v>168</v>
      </c>
      <c r="J27" t="s">
        <v>19</v>
      </c>
    </row>
    <row r="28" spans="2:10" x14ac:dyDescent="0.25">
      <c r="E28" s="7">
        <v>61300</v>
      </c>
      <c r="F28" s="7">
        <f>($C$10/$C$9)*tblDrug[[#This Row],[Heroin 
(in Gramm)]]</f>
        <v>91950</v>
      </c>
      <c r="G28" s="7">
        <f>$C$11/$C$9*tblDrug[[#This Row],[Heroin 
(in Gramm)]]</f>
        <v>183900</v>
      </c>
      <c r="H28" s="7">
        <f>$C$12/$C$9*tblDrug[[#This Row],[Heroin 
(in Gramm)]]</f>
        <v>817333.33333333337</v>
      </c>
      <c r="I28" s="7">
        <v>192</v>
      </c>
      <c r="J28" t="s">
        <v>19</v>
      </c>
    </row>
    <row r="29" spans="2:10" x14ac:dyDescent="0.25">
      <c r="E29" s="7">
        <v>120000</v>
      </c>
      <c r="F29" s="7">
        <f>($C$10/$C$9)*tblDrug[[#This Row],[Heroin 
(in Gramm)]]</f>
        <v>180000</v>
      </c>
      <c r="G29" s="7">
        <f>$C$11/$C$9*tblDrug[[#This Row],[Heroin 
(in Gramm)]]</f>
        <v>360000</v>
      </c>
      <c r="H29" s="7">
        <f>$C$12/$C$9*tblDrug[[#This Row],[Heroin 
(in Gramm)]]</f>
        <v>1600000</v>
      </c>
      <c r="I29" s="7">
        <v>240</v>
      </c>
      <c r="J29" t="s">
        <v>19</v>
      </c>
    </row>
  </sheetData>
  <mergeCells count="4">
    <mergeCell ref="B5:C6"/>
    <mergeCell ref="M5:N6"/>
    <mergeCell ref="P5:P6"/>
    <mergeCell ref="E5:K6"/>
  </mergeCells>
  <pageMargins left="0.7" right="0.7" top="0.75" bottom="0.75" header="0.3" footer="0.3"/>
  <pageSetup paperSize="9" orientation="portrait" r:id="rId1"/>
  <ignoredErrors>
    <ignoredError sqref="B18" unlockedFormula="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autoPageBreaks="0" fitToPage="1"/>
  </sheetPr>
  <dimension ref="A1:DG361"/>
  <sheetViews>
    <sheetView showGridLines="0" showRowColHeaders="0" topLeftCell="L166" zoomScale="75" zoomScaleNormal="75" zoomScaleSheetLayoutView="55" workbookViewId="0">
      <selection activeCell="AX51" sqref="AX51"/>
    </sheetView>
  </sheetViews>
  <sheetFormatPr baseColWidth="10" defaultColWidth="9.140625" defaultRowHeight="15" x14ac:dyDescent="0.25"/>
  <cols>
    <col min="1" max="1" width="9.28515625" hidden="1" customWidth="1"/>
    <col min="2" max="2" width="10.28515625" hidden="1" customWidth="1"/>
    <col min="3" max="3" width="1.7109375" hidden="1" customWidth="1"/>
    <col min="4" max="4" width="19.140625" hidden="1" customWidth="1"/>
    <col min="5" max="5" width="10.28515625" hidden="1" customWidth="1"/>
    <col min="6" max="6" width="1.7109375" hidden="1" customWidth="1"/>
    <col min="7" max="7" width="19.140625" hidden="1" customWidth="1"/>
    <col min="8" max="8" width="10.28515625" hidden="1" customWidth="1"/>
    <col min="9" max="9" width="1.7109375" hidden="1" customWidth="1"/>
    <col min="10" max="10" width="19.140625" hidden="1" customWidth="1"/>
    <col min="11" max="11" width="13.85546875" hidden="1" customWidth="1"/>
    <col min="23" max="23" width="11.140625" bestFit="1" customWidth="1"/>
    <col min="34" max="34" width="11.140625" bestFit="1" customWidth="1"/>
    <col min="38" max="38" width="4.28515625" customWidth="1"/>
    <col min="39" max="39" width="9.28515625" hidden="1" customWidth="1"/>
    <col min="40" max="40" width="10.28515625" hidden="1" customWidth="1"/>
    <col min="41" max="41" width="1.7109375" hidden="1" customWidth="1"/>
    <col min="42" max="42" width="19.140625" hidden="1" customWidth="1"/>
    <col min="43" max="43" width="10.28515625" hidden="1" customWidth="1"/>
    <col min="44" max="44" width="1.7109375" hidden="1" customWidth="1"/>
    <col min="45" max="45" width="19.140625" hidden="1" customWidth="1"/>
    <col min="46" max="46" width="10.28515625" hidden="1" customWidth="1"/>
    <col min="47" max="47" width="1.7109375" hidden="1" customWidth="1"/>
    <col min="48" max="48" width="19.140625" hidden="1" customWidth="1"/>
    <col min="49" max="49" width="13.85546875" hidden="1" customWidth="1"/>
    <col min="61" max="61" width="11.140625" bestFit="1" customWidth="1"/>
    <col min="72" max="72" width="11.140625" bestFit="1" customWidth="1"/>
    <col min="76" max="76" width="2.28515625" customWidth="1"/>
    <col min="77" max="77" width="10.42578125" hidden="1" customWidth="1"/>
    <col min="78" max="78" width="11.42578125" hidden="1" customWidth="1"/>
    <col min="79" max="79" width="1.7109375" hidden="1" customWidth="1"/>
    <col min="80" max="80" width="19.140625" hidden="1" customWidth="1"/>
    <col min="81" max="81" width="11.42578125" hidden="1" customWidth="1"/>
    <col min="82" max="82" width="1.7109375" hidden="1" customWidth="1"/>
    <col min="83" max="83" width="19.140625" hidden="1" customWidth="1"/>
    <col min="84" max="84" width="10.28515625" hidden="1" customWidth="1"/>
    <col min="85" max="85" width="1.7109375" hidden="1" customWidth="1"/>
    <col min="86" max="86" width="19.140625" hidden="1" customWidth="1"/>
    <col min="87" max="87" width="13.85546875" hidden="1" customWidth="1"/>
    <col min="99" max="99" width="11.140625" bestFit="1" customWidth="1"/>
    <col min="110" max="110" width="11.140625" bestFit="1" customWidth="1"/>
  </cols>
  <sheetData>
    <row r="1" spans="1:111" x14ac:dyDescent="0.25">
      <c r="D1" s="16" t="s">
        <v>55</v>
      </c>
      <c r="E1" s="16">
        <v>1.5</v>
      </c>
      <c r="G1" s="16" t="s">
        <v>55</v>
      </c>
      <c r="H1" s="16">
        <v>3</v>
      </c>
      <c r="J1" s="16" t="s">
        <v>55</v>
      </c>
      <c r="K1" s="16">
        <f>160/12</f>
        <v>13.333333333333334</v>
      </c>
      <c r="AP1" s="16" t="s">
        <v>55</v>
      </c>
      <c r="AQ1" s="16">
        <v>1.5</v>
      </c>
      <c r="AR1" s="16"/>
      <c r="AS1" s="16" t="s">
        <v>55</v>
      </c>
      <c r="AT1" s="16">
        <v>3</v>
      </c>
      <c r="AU1" s="16"/>
      <c r="AV1" s="16" t="s">
        <v>55</v>
      </c>
      <c r="AW1" s="16">
        <f>160/12</f>
        <v>13.333333333333334</v>
      </c>
      <c r="CB1" s="16" t="s">
        <v>55</v>
      </c>
      <c r="CC1" s="16">
        <v>1.5</v>
      </c>
      <c r="CD1" s="16"/>
      <c r="CE1" s="16" t="s">
        <v>55</v>
      </c>
      <c r="CF1" s="16">
        <v>3</v>
      </c>
      <c r="CG1" s="16"/>
      <c r="CH1" s="16" t="s">
        <v>55</v>
      </c>
      <c r="CI1" s="16">
        <f>160/12</f>
        <v>13.333333333333334</v>
      </c>
    </row>
    <row r="2" spans="1:111" x14ac:dyDescent="0.25">
      <c r="A2" t="s">
        <v>47</v>
      </c>
      <c r="B2" t="s">
        <v>19</v>
      </c>
      <c r="D2" t="s">
        <v>29</v>
      </c>
      <c r="E2" t="s">
        <v>19</v>
      </c>
      <c r="G2" t="s">
        <v>0</v>
      </c>
      <c r="H2" t="s">
        <v>19</v>
      </c>
      <c r="J2" t="s">
        <v>30</v>
      </c>
      <c r="K2" t="s">
        <v>19</v>
      </c>
      <c r="AM2" t="s">
        <v>47</v>
      </c>
      <c r="AN2" t="s">
        <v>19</v>
      </c>
      <c r="AP2" t="s">
        <v>29</v>
      </c>
      <c r="AQ2" t="s">
        <v>19</v>
      </c>
      <c r="AS2" t="s">
        <v>0</v>
      </c>
      <c r="AT2" t="s">
        <v>19</v>
      </c>
      <c r="AV2" t="s">
        <v>30</v>
      </c>
      <c r="AW2" t="s">
        <v>19</v>
      </c>
      <c r="BY2" t="s">
        <v>47</v>
      </c>
      <c r="BZ2" t="s">
        <v>19</v>
      </c>
      <c r="CB2" t="s">
        <v>29</v>
      </c>
      <c r="CC2" t="s">
        <v>19</v>
      </c>
      <c r="CE2" t="s">
        <v>0</v>
      </c>
      <c r="CF2" t="s">
        <v>19</v>
      </c>
      <c r="CH2" t="s">
        <v>30</v>
      </c>
      <c r="CI2" t="s">
        <v>19</v>
      </c>
    </row>
    <row r="3" spans="1:111" x14ac:dyDescent="0.25">
      <c r="A3">
        <v>1</v>
      </c>
      <c r="B3" s="14">
        <f>IF(A3&lt;120000,IF(A3&gt;12,IF(A3&gt;120,(24/120^LOG(2,8))*A3^LOG(2,8),(12/12^LOG(2,10))*A3^LOG(2,10)),A3),240)</f>
        <v>1</v>
      </c>
      <c r="D3">
        <v>1</v>
      </c>
      <c r="E3" s="14">
        <f>IF(D3/$E$1&lt;120000,IF(D3/$E$1&gt;12,IF(D3/$E$1&gt;120,(24/120^LOG(2,8))*(D3/$E$1)^LOG(2,8),(12/12^LOG(2,10))*(D3/$E$1)^LOG(2,10)),D3/$E$1),240)</f>
        <v>0.66666666666666663</v>
      </c>
      <c r="G3">
        <v>1</v>
      </c>
      <c r="H3" s="14">
        <f>IF(G3/$H$1&lt;120000,IF(G3/$H$1&gt;12,IF(G3/$H$1&gt;120,(24/120^LOG(2,8))*(G3/$H$1)^LOG(2,8),(12/12^LOG(2,10))*(G3/$H$1)^LOG(2,10)),G3/$H$1),240)</f>
        <v>0.33333333333333331</v>
      </c>
      <c r="J3">
        <v>1</v>
      </c>
      <c r="K3" s="14">
        <f>IF(J3/$K$1&lt;120000,IF(J3/$K$1&gt;12,IF(J3/$K$1&gt;120,(24/120^LOG(2,8))*(J3/$K$1)^LOG(2,8),(12/12^LOG(2,10))*(J3/$K$1)^LOG(2,10)),J3/$K$1),240)</f>
        <v>7.4999999999999997E-2</v>
      </c>
      <c r="X3" s="14"/>
      <c r="AI3" s="14"/>
      <c r="AM3">
        <v>1</v>
      </c>
      <c r="AN3" s="14">
        <f>IF(AM3&lt;(240/12*12^LOG(2,10))^LOG(10,2),IF(AM3&gt;12,(12/12^LOG(2,10))*(AM3)^LOG(2,10),AM3),240)</f>
        <v>1</v>
      </c>
      <c r="AP3">
        <v>1</v>
      </c>
      <c r="AQ3" s="14">
        <f>IF(AP3/$E$1&lt;(240/12*12^LOG(2,10))^LOG(10,2),IF(AP3/$E$1&gt;12,(12/12^LOG(2,10))*(AP3/$E$1)^LOG(2,10),AP3/$E$1),240)</f>
        <v>0.66666666666666663</v>
      </c>
      <c r="AS3">
        <v>1</v>
      </c>
      <c r="AT3" s="14">
        <f>IF(AS3/$H$1&lt;(240/12*12^LOG(2,10))^LOG(10,2),IF(AS3/$H$1&gt;12,(12/12^LOG(2,10))*(AS3/$H$1)^LOG(2,10),AS3/$H$1),240)</f>
        <v>0.33333333333333331</v>
      </c>
      <c r="AV3">
        <v>1</v>
      </c>
      <c r="AW3" s="14">
        <f>IF(AV3/$K$1&lt;(240/12*12^LOG(2,10))^LOG(10,2),IF(AV3/$K$1&gt;12,(12/12^LOG(2,10))*(AV3/$K$1)^LOG(2,10),AV3/$K$1),240)</f>
        <v>7.4999999999999997E-2</v>
      </c>
      <c r="BJ3" s="14"/>
      <c r="BU3" s="14"/>
      <c r="BY3">
        <v>1</v>
      </c>
      <c r="BZ3" s="14">
        <f>IF(BY3&lt;96000,IF(BY3&gt;12,(12/12^LOG(2,8))*(BY3)^LOG(2,8),BY3),240)</f>
        <v>1</v>
      </c>
      <c r="CB3">
        <v>1</v>
      </c>
      <c r="CC3" s="14">
        <f>IF(CB3/$E$1&lt;96000,IF(CB3/$E$1&gt;12,(12/12^LOG(2,8))*(CB3/$E$1)^LOG(2,8),CB3/$E$1),240)</f>
        <v>0.66666666666666663</v>
      </c>
      <c r="CE3">
        <v>1</v>
      </c>
      <c r="CF3" s="14">
        <f>IF(CE3/$H$1&lt;96000,IF(CE3/$H$1&gt;12,(12/12^LOG(2,8))*(CE3/$H$1)^LOG(2,8),CE3/$H$1),240)</f>
        <v>0.33333333333333331</v>
      </c>
      <c r="CH3">
        <v>1</v>
      </c>
      <c r="CI3" s="14">
        <f>IF(CH3/$K$1&lt;96000,IF(CH3/$K$1&gt;12,(12/12^LOG(2,8))*(CH3/$K$1)^LOG(2,8),CH3/$K$1),240)</f>
        <v>7.4999999999999997E-2</v>
      </c>
      <c r="CV3" s="14"/>
      <c r="DG3" s="14"/>
    </row>
    <row r="4" spans="1:111" x14ac:dyDescent="0.25">
      <c r="A4">
        <v>2</v>
      </c>
      <c r="B4" s="14">
        <f t="shared" ref="B4:B67" si="0">IF(A4&lt;120000,IF(A4&gt;12,IF(A4&gt;120,(24/120^LOG(2,8))*A4^LOG(2,8),(12/12^LOG(2,10))*A4^LOG(2,10)),A4),240)</f>
        <v>2</v>
      </c>
      <c r="D4">
        <v>2</v>
      </c>
      <c r="E4" s="14">
        <f t="shared" ref="E4:E67" si="1">IF(D4/$E$1&lt;120000,IF(D4/$E$1&gt;12,IF(D4/$E$1&gt;120,(24/120^LOG(2,8))*(D4/$E$1)^LOG(2,8),(12/12^LOG(2,10))*(D4/$E$1)^LOG(2,10)),D4/$E$1),240)</f>
        <v>1.3333333333333333</v>
      </c>
      <c r="G4">
        <v>2</v>
      </c>
      <c r="H4" s="14">
        <f t="shared" ref="H4:H67" si="2">IF(G4/$H$1&lt;120000,IF(G4/$H$1&gt;12,IF(G4/$H$1&gt;120,(24/120^LOG(2,8))*(G4/$H$1)^LOG(2,8),(12/12^LOG(2,10))*(G4/$H$1)^LOG(2,10)),G4/$H$1),240)</f>
        <v>0.66666666666666663</v>
      </c>
      <c r="J4">
        <v>2</v>
      </c>
      <c r="K4" s="14">
        <f t="shared" ref="K4:K67" si="3">IF(J4/$K$1&lt;120000,IF(J4/$K$1&gt;12,IF(J4/$K$1&gt;120,(24/120^LOG(2,8))*(J4/$K$1)^LOG(2,8),(12/12^LOG(2,10))*(J4/$K$1)^LOG(2,10)),J4/$K$1),240)</f>
        <v>0.15</v>
      </c>
      <c r="X4" s="14"/>
      <c r="AI4" s="14"/>
      <c r="AM4">
        <v>2</v>
      </c>
      <c r="AN4" s="14">
        <f t="shared" ref="AN4:AN67" si="4">IF(AM4&lt;(240/12*12^LOG(2,10))^LOG(10,2),IF(AM4&gt;12,(12/12^LOG(2,10))*(AM4)^LOG(2,10),AM4),240)</f>
        <v>2</v>
      </c>
      <c r="AP4">
        <v>2</v>
      </c>
      <c r="AQ4" s="14">
        <f t="shared" ref="AQ4:AQ67" si="5">IF(AP4/$E$1&lt;(240/12*12^LOG(2,10))^LOG(10,2),IF(AP4/$E$1&gt;12,(12/12^LOG(2,10))*(AP4/$E$1)^LOG(2,10),AP4/$E$1),240)</f>
        <v>1.3333333333333333</v>
      </c>
      <c r="AS4">
        <v>2</v>
      </c>
      <c r="AT4" s="14">
        <f t="shared" ref="AT4:AT67" si="6">IF(AS4/$H$1&lt;(240/12*12^LOG(2,10))^LOG(10,2),IF(AS4/$H$1&gt;12,(12/12^LOG(2,10))*(AS4/$H$1)^LOG(2,10),AS4/$H$1),240)</f>
        <v>0.66666666666666663</v>
      </c>
      <c r="AV4">
        <v>2</v>
      </c>
      <c r="AW4" s="14">
        <f t="shared" ref="AW4:AW67" si="7">IF(AV4/$K$1&lt;(240/12*12^LOG(2,10))^LOG(10,2),IF(AV4/$K$1&gt;12,(12/12^LOG(2,10))*(AV4/$K$1)^LOG(2,10),AV4/$K$1),240)</f>
        <v>0.15</v>
      </c>
      <c r="BJ4" s="14"/>
      <c r="BU4" s="14"/>
      <c r="BY4">
        <v>2</v>
      </c>
      <c r="BZ4" s="14">
        <f t="shared" ref="BZ4:BZ67" si="8">IF(BY4&lt;96000,IF(BY4&gt;12,(12/12^LOG(2,8))*(BY4)^LOG(2,8),BY4),240)</f>
        <v>2</v>
      </c>
      <c r="CB4">
        <v>2</v>
      </c>
      <c r="CC4" s="14">
        <f t="shared" ref="CC4:CC67" si="9">IF(CB4/$E$1&lt;96000,IF(CB4/$E$1&gt;12,(12/12^LOG(2,8))*(CB4/$E$1)^LOG(2,8),CB4/$E$1),240)</f>
        <v>1.3333333333333333</v>
      </c>
      <c r="CE4">
        <v>2</v>
      </c>
      <c r="CF4" s="14">
        <f t="shared" ref="CF4:CF67" si="10">IF(CE4/$H$1&lt;96000,IF(CE4/$H$1&gt;12,(12/12^LOG(2,8))*(CE4/$H$1)^LOG(2,8),CE4/$H$1),240)</f>
        <v>0.66666666666666663</v>
      </c>
      <c r="CH4">
        <v>2</v>
      </c>
      <c r="CI4" s="14">
        <f t="shared" ref="CI4:CI67" si="11">IF(CH4/$K$1&lt;96000,IF(CH4/$K$1&gt;12,(12/12^LOG(2,8))*(CH4/$K$1)^LOG(2,8),CH4/$K$1),240)</f>
        <v>0.15</v>
      </c>
      <c r="CV4" s="14"/>
      <c r="DG4" s="14"/>
    </row>
    <row r="5" spans="1:111" x14ac:dyDescent="0.25">
      <c r="A5">
        <v>3</v>
      </c>
      <c r="B5" s="14">
        <f t="shared" si="0"/>
        <v>3</v>
      </c>
      <c r="D5">
        <v>3</v>
      </c>
      <c r="E5" s="14">
        <f t="shared" si="1"/>
        <v>2</v>
      </c>
      <c r="G5">
        <v>3</v>
      </c>
      <c r="H5" s="14">
        <f t="shared" si="2"/>
        <v>1</v>
      </c>
      <c r="J5">
        <v>3</v>
      </c>
      <c r="K5" s="14">
        <f t="shared" si="3"/>
        <v>0.22499999999999998</v>
      </c>
      <c r="X5" s="14"/>
      <c r="AI5" s="14"/>
      <c r="AM5">
        <v>3</v>
      </c>
      <c r="AN5" s="14">
        <f t="shared" si="4"/>
        <v>3</v>
      </c>
      <c r="AP5">
        <v>3</v>
      </c>
      <c r="AQ5" s="14">
        <f t="shared" si="5"/>
        <v>2</v>
      </c>
      <c r="AS5">
        <v>3</v>
      </c>
      <c r="AT5" s="14">
        <f t="shared" si="6"/>
        <v>1</v>
      </c>
      <c r="AV5">
        <v>3</v>
      </c>
      <c r="AW5" s="14">
        <f t="shared" si="7"/>
        <v>0.22499999999999998</v>
      </c>
      <c r="BJ5" s="14"/>
      <c r="BU5" s="14"/>
      <c r="BY5">
        <v>3</v>
      </c>
      <c r="BZ5" s="14">
        <f t="shared" si="8"/>
        <v>3</v>
      </c>
      <c r="CB5">
        <v>3</v>
      </c>
      <c r="CC5" s="14">
        <f t="shared" si="9"/>
        <v>2</v>
      </c>
      <c r="CE5">
        <v>3</v>
      </c>
      <c r="CF5" s="14">
        <f t="shared" si="10"/>
        <v>1</v>
      </c>
      <c r="CH5">
        <v>3</v>
      </c>
      <c r="CI5" s="14">
        <f t="shared" si="11"/>
        <v>0.22499999999999998</v>
      </c>
      <c r="CV5" s="14"/>
      <c r="DG5" s="14"/>
    </row>
    <row r="6" spans="1:111" x14ac:dyDescent="0.25">
      <c r="A6">
        <v>4</v>
      </c>
      <c r="B6" s="14">
        <f t="shared" si="0"/>
        <v>4</v>
      </c>
      <c r="D6">
        <v>4</v>
      </c>
      <c r="E6" s="14">
        <f t="shared" si="1"/>
        <v>2.6666666666666665</v>
      </c>
      <c r="G6">
        <v>4</v>
      </c>
      <c r="H6" s="14">
        <f t="shared" si="2"/>
        <v>1.3333333333333333</v>
      </c>
      <c r="J6">
        <v>4</v>
      </c>
      <c r="K6" s="14">
        <f t="shared" si="3"/>
        <v>0.3</v>
      </c>
      <c r="X6" s="14"/>
      <c r="AI6" s="14"/>
      <c r="AM6">
        <v>4</v>
      </c>
      <c r="AN6" s="14">
        <f t="shared" si="4"/>
        <v>4</v>
      </c>
      <c r="AP6">
        <v>4</v>
      </c>
      <c r="AQ6" s="14">
        <f t="shared" si="5"/>
        <v>2.6666666666666665</v>
      </c>
      <c r="AS6">
        <v>4</v>
      </c>
      <c r="AT6" s="14">
        <f t="shared" si="6"/>
        <v>1.3333333333333333</v>
      </c>
      <c r="AV6">
        <v>4</v>
      </c>
      <c r="AW6" s="14">
        <f t="shared" si="7"/>
        <v>0.3</v>
      </c>
      <c r="BJ6" s="14"/>
      <c r="BU6" s="14"/>
      <c r="BY6">
        <v>4</v>
      </c>
      <c r="BZ6" s="14">
        <f t="shared" si="8"/>
        <v>4</v>
      </c>
      <c r="CB6">
        <v>4</v>
      </c>
      <c r="CC6" s="14">
        <f t="shared" si="9"/>
        <v>2.6666666666666665</v>
      </c>
      <c r="CE6">
        <v>4</v>
      </c>
      <c r="CF6" s="14">
        <f t="shared" si="10"/>
        <v>1.3333333333333333</v>
      </c>
      <c r="CH6">
        <v>4</v>
      </c>
      <c r="CI6" s="14">
        <f t="shared" si="11"/>
        <v>0.3</v>
      </c>
      <c r="CV6" s="14"/>
      <c r="DG6" s="14"/>
    </row>
    <row r="7" spans="1:111" x14ac:dyDescent="0.25">
      <c r="A7">
        <v>5</v>
      </c>
      <c r="B7" s="14">
        <f t="shared" si="0"/>
        <v>5</v>
      </c>
      <c r="D7">
        <v>5</v>
      </c>
      <c r="E7" s="14">
        <f t="shared" si="1"/>
        <v>3.3333333333333335</v>
      </c>
      <c r="G7">
        <v>5</v>
      </c>
      <c r="H7" s="14">
        <f t="shared" si="2"/>
        <v>1.6666666666666667</v>
      </c>
      <c r="J7">
        <v>5</v>
      </c>
      <c r="K7" s="14">
        <f t="shared" si="3"/>
        <v>0.375</v>
      </c>
      <c r="X7" s="14"/>
      <c r="AI7" s="14"/>
      <c r="AM7">
        <v>5</v>
      </c>
      <c r="AN7" s="14">
        <f t="shared" si="4"/>
        <v>5</v>
      </c>
      <c r="AP7">
        <v>5</v>
      </c>
      <c r="AQ7" s="14">
        <f t="shared" si="5"/>
        <v>3.3333333333333335</v>
      </c>
      <c r="AS7">
        <v>5</v>
      </c>
      <c r="AT7" s="14">
        <f t="shared" si="6"/>
        <v>1.6666666666666667</v>
      </c>
      <c r="AV7">
        <v>5</v>
      </c>
      <c r="AW7" s="14">
        <f t="shared" si="7"/>
        <v>0.375</v>
      </c>
      <c r="BJ7" s="14"/>
      <c r="BU7" s="14"/>
      <c r="BY7">
        <v>5</v>
      </c>
      <c r="BZ7" s="14">
        <f t="shared" si="8"/>
        <v>5</v>
      </c>
      <c r="CB7">
        <v>5</v>
      </c>
      <c r="CC7" s="14">
        <f t="shared" si="9"/>
        <v>3.3333333333333335</v>
      </c>
      <c r="CE7">
        <v>5</v>
      </c>
      <c r="CF7" s="14">
        <f t="shared" si="10"/>
        <v>1.6666666666666667</v>
      </c>
      <c r="CH7">
        <v>5</v>
      </c>
      <c r="CI7" s="14">
        <f t="shared" si="11"/>
        <v>0.375</v>
      </c>
      <c r="CV7" s="14"/>
      <c r="DG7" s="14"/>
    </row>
    <row r="8" spans="1:111" x14ac:dyDescent="0.25">
      <c r="A8">
        <v>6</v>
      </c>
      <c r="B8" s="14">
        <f t="shared" si="0"/>
        <v>6</v>
      </c>
      <c r="D8">
        <v>6</v>
      </c>
      <c r="E8" s="14">
        <f t="shared" si="1"/>
        <v>4</v>
      </c>
      <c r="G8">
        <v>6</v>
      </c>
      <c r="H8" s="14">
        <f t="shared" si="2"/>
        <v>2</v>
      </c>
      <c r="J8">
        <v>6</v>
      </c>
      <c r="K8" s="14">
        <f t="shared" si="3"/>
        <v>0.44999999999999996</v>
      </c>
      <c r="X8" s="14"/>
      <c r="AI8" s="14"/>
      <c r="AM8">
        <v>6</v>
      </c>
      <c r="AN8" s="14">
        <f t="shared" si="4"/>
        <v>6</v>
      </c>
      <c r="AP8">
        <v>6</v>
      </c>
      <c r="AQ8" s="14">
        <f t="shared" si="5"/>
        <v>4</v>
      </c>
      <c r="AS8">
        <v>6</v>
      </c>
      <c r="AT8" s="14">
        <f t="shared" si="6"/>
        <v>2</v>
      </c>
      <c r="AV8">
        <v>6</v>
      </c>
      <c r="AW8" s="14">
        <f t="shared" si="7"/>
        <v>0.44999999999999996</v>
      </c>
      <c r="BJ8" s="14"/>
      <c r="BU8" s="14"/>
      <c r="BY8">
        <v>6</v>
      </c>
      <c r="BZ8" s="14">
        <f t="shared" si="8"/>
        <v>6</v>
      </c>
      <c r="CB8">
        <v>6</v>
      </c>
      <c r="CC8" s="14">
        <f t="shared" si="9"/>
        <v>4</v>
      </c>
      <c r="CE8">
        <v>6</v>
      </c>
      <c r="CF8" s="14">
        <f t="shared" si="10"/>
        <v>2</v>
      </c>
      <c r="CH8">
        <v>6</v>
      </c>
      <c r="CI8" s="14">
        <f t="shared" si="11"/>
        <v>0.44999999999999996</v>
      </c>
      <c r="CV8" s="14"/>
      <c r="DG8" s="14"/>
    </row>
    <row r="9" spans="1:111" x14ac:dyDescent="0.25">
      <c r="A9">
        <v>7</v>
      </c>
      <c r="B9" s="14">
        <f t="shared" si="0"/>
        <v>7</v>
      </c>
      <c r="D9">
        <v>7</v>
      </c>
      <c r="E9" s="14">
        <f t="shared" si="1"/>
        <v>4.666666666666667</v>
      </c>
      <c r="G9">
        <v>7</v>
      </c>
      <c r="H9" s="14">
        <f t="shared" si="2"/>
        <v>2.3333333333333335</v>
      </c>
      <c r="J9">
        <v>7</v>
      </c>
      <c r="K9" s="14">
        <f t="shared" si="3"/>
        <v>0.52500000000000002</v>
      </c>
      <c r="X9" s="14"/>
      <c r="AM9">
        <v>7</v>
      </c>
      <c r="AN9" s="14">
        <f t="shared" si="4"/>
        <v>7</v>
      </c>
      <c r="AP9">
        <v>7</v>
      </c>
      <c r="AQ9" s="14">
        <f t="shared" si="5"/>
        <v>4.666666666666667</v>
      </c>
      <c r="AS9">
        <v>7</v>
      </c>
      <c r="AT9" s="14">
        <f t="shared" si="6"/>
        <v>2.3333333333333335</v>
      </c>
      <c r="AV9">
        <v>7</v>
      </c>
      <c r="AW9" s="14">
        <f t="shared" si="7"/>
        <v>0.52500000000000002</v>
      </c>
      <c r="BJ9" s="14"/>
      <c r="BY9">
        <v>7</v>
      </c>
      <c r="BZ9" s="14">
        <f t="shared" si="8"/>
        <v>7</v>
      </c>
      <c r="CB9">
        <v>7</v>
      </c>
      <c r="CC9" s="14">
        <f t="shared" si="9"/>
        <v>4.666666666666667</v>
      </c>
      <c r="CE9">
        <v>7</v>
      </c>
      <c r="CF9" s="14">
        <f t="shared" si="10"/>
        <v>2.3333333333333335</v>
      </c>
      <c r="CH9">
        <v>7</v>
      </c>
      <c r="CI9" s="14">
        <f t="shared" si="11"/>
        <v>0.52500000000000002</v>
      </c>
      <c r="CV9" s="14"/>
    </row>
    <row r="10" spans="1:111" x14ac:dyDescent="0.25">
      <c r="A10">
        <v>8</v>
      </c>
      <c r="B10" s="14">
        <f t="shared" si="0"/>
        <v>8</v>
      </c>
      <c r="D10">
        <v>8</v>
      </c>
      <c r="E10" s="14">
        <f t="shared" si="1"/>
        <v>5.333333333333333</v>
      </c>
      <c r="G10">
        <v>8</v>
      </c>
      <c r="H10" s="14">
        <f t="shared" si="2"/>
        <v>2.6666666666666665</v>
      </c>
      <c r="J10">
        <v>8</v>
      </c>
      <c r="K10" s="14">
        <f t="shared" si="3"/>
        <v>0.6</v>
      </c>
      <c r="X10" s="14"/>
      <c r="AM10">
        <v>8</v>
      </c>
      <c r="AN10" s="14">
        <f t="shared" si="4"/>
        <v>8</v>
      </c>
      <c r="AP10">
        <v>8</v>
      </c>
      <c r="AQ10" s="14">
        <f t="shared" si="5"/>
        <v>5.333333333333333</v>
      </c>
      <c r="AS10">
        <v>8</v>
      </c>
      <c r="AT10" s="14">
        <f t="shared" si="6"/>
        <v>2.6666666666666665</v>
      </c>
      <c r="AV10">
        <v>8</v>
      </c>
      <c r="AW10" s="14">
        <f t="shared" si="7"/>
        <v>0.6</v>
      </c>
      <c r="BJ10" s="14"/>
      <c r="BY10">
        <v>8</v>
      </c>
      <c r="BZ10" s="14">
        <f t="shared" si="8"/>
        <v>8</v>
      </c>
      <c r="CB10">
        <v>8</v>
      </c>
      <c r="CC10" s="14">
        <f t="shared" si="9"/>
        <v>5.333333333333333</v>
      </c>
      <c r="CE10">
        <v>8</v>
      </c>
      <c r="CF10" s="14">
        <f t="shared" si="10"/>
        <v>2.6666666666666665</v>
      </c>
      <c r="CH10">
        <v>8</v>
      </c>
      <c r="CI10" s="14">
        <f t="shared" si="11"/>
        <v>0.6</v>
      </c>
      <c r="CV10" s="14"/>
    </row>
    <row r="11" spans="1:111" x14ac:dyDescent="0.25">
      <c r="A11">
        <v>9</v>
      </c>
      <c r="B11" s="14">
        <f t="shared" si="0"/>
        <v>9</v>
      </c>
      <c r="D11">
        <v>9</v>
      </c>
      <c r="E11" s="14">
        <f t="shared" si="1"/>
        <v>6</v>
      </c>
      <c r="G11">
        <v>9</v>
      </c>
      <c r="H11" s="14">
        <f t="shared" si="2"/>
        <v>3</v>
      </c>
      <c r="J11">
        <v>9</v>
      </c>
      <c r="K11" s="14">
        <f t="shared" si="3"/>
        <v>0.67499999999999993</v>
      </c>
      <c r="X11" s="14"/>
      <c r="AM11">
        <v>9</v>
      </c>
      <c r="AN11" s="14">
        <f t="shared" si="4"/>
        <v>9</v>
      </c>
      <c r="AP11">
        <v>9</v>
      </c>
      <c r="AQ11" s="14">
        <f t="shared" si="5"/>
        <v>6</v>
      </c>
      <c r="AS11">
        <v>9</v>
      </c>
      <c r="AT11" s="14">
        <f t="shared" si="6"/>
        <v>3</v>
      </c>
      <c r="AV11">
        <v>9</v>
      </c>
      <c r="AW11" s="14">
        <f t="shared" si="7"/>
        <v>0.67499999999999993</v>
      </c>
      <c r="BJ11" s="14"/>
      <c r="BY11">
        <v>9</v>
      </c>
      <c r="BZ11" s="14">
        <f t="shared" si="8"/>
        <v>9</v>
      </c>
      <c r="CB11">
        <v>9</v>
      </c>
      <c r="CC11" s="14">
        <f t="shared" si="9"/>
        <v>6</v>
      </c>
      <c r="CE11">
        <v>9</v>
      </c>
      <c r="CF11" s="14">
        <f t="shared" si="10"/>
        <v>3</v>
      </c>
      <c r="CH11">
        <v>9</v>
      </c>
      <c r="CI11" s="14">
        <f t="shared" si="11"/>
        <v>0.67499999999999993</v>
      </c>
      <c r="CV11" s="14"/>
    </row>
    <row r="12" spans="1:111" x14ac:dyDescent="0.25">
      <c r="A12">
        <v>10</v>
      </c>
      <c r="B12" s="14">
        <f t="shared" si="0"/>
        <v>10</v>
      </c>
      <c r="D12">
        <v>10</v>
      </c>
      <c r="E12" s="14">
        <f t="shared" si="1"/>
        <v>6.666666666666667</v>
      </c>
      <c r="G12">
        <v>10</v>
      </c>
      <c r="H12" s="14">
        <f t="shared" si="2"/>
        <v>3.3333333333333335</v>
      </c>
      <c r="J12">
        <v>10</v>
      </c>
      <c r="K12" s="14">
        <f t="shared" si="3"/>
        <v>0.75</v>
      </c>
      <c r="X12" s="14"/>
      <c r="AM12">
        <v>10</v>
      </c>
      <c r="AN12" s="14">
        <f t="shared" si="4"/>
        <v>10</v>
      </c>
      <c r="AP12">
        <v>10</v>
      </c>
      <c r="AQ12" s="14">
        <f t="shared" si="5"/>
        <v>6.666666666666667</v>
      </c>
      <c r="AS12">
        <v>10</v>
      </c>
      <c r="AT12" s="14">
        <f t="shared" si="6"/>
        <v>3.3333333333333335</v>
      </c>
      <c r="AV12">
        <v>10</v>
      </c>
      <c r="AW12" s="14">
        <f t="shared" si="7"/>
        <v>0.75</v>
      </c>
      <c r="BJ12" s="14"/>
      <c r="BY12">
        <v>10</v>
      </c>
      <c r="BZ12" s="14">
        <f t="shared" si="8"/>
        <v>10</v>
      </c>
      <c r="CB12">
        <v>10</v>
      </c>
      <c r="CC12" s="14">
        <f t="shared" si="9"/>
        <v>6.666666666666667</v>
      </c>
      <c r="CE12">
        <v>10</v>
      </c>
      <c r="CF12" s="14">
        <f t="shared" si="10"/>
        <v>3.3333333333333335</v>
      </c>
      <c r="CH12">
        <v>10</v>
      </c>
      <c r="CI12" s="14">
        <f t="shared" si="11"/>
        <v>0.75</v>
      </c>
      <c r="CV12" s="14"/>
    </row>
    <row r="13" spans="1:111" x14ac:dyDescent="0.25">
      <c r="A13">
        <v>11</v>
      </c>
      <c r="B13" s="14">
        <f t="shared" si="0"/>
        <v>11</v>
      </c>
      <c r="D13">
        <v>11</v>
      </c>
      <c r="E13" s="14">
        <f t="shared" si="1"/>
        <v>7.333333333333333</v>
      </c>
      <c r="G13">
        <v>11</v>
      </c>
      <c r="H13" s="14">
        <f t="shared" si="2"/>
        <v>3.6666666666666665</v>
      </c>
      <c r="J13">
        <v>11</v>
      </c>
      <c r="K13" s="14">
        <f t="shared" si="3"/>
        <v>0.82499999999999996</v>
      </c>
      <c r="X13" s="14"/>
      <c r="AM13">
        <v>11</v>
      </c>
      <c r="AN13" s="14">
        <f t="shared" si="4"/>
        <v>11</v>
      </c>
      <c r="AP13">
        <v>11</v>
      </c>
      <c r="AQ13" s="14">
        <f t="shared" si="5"/>
        <v>7.333333333333333</v>
      </c>
      <c r="AS13">
        <v>11</v>
      </c>
      <c r="AT13" s="14">
        <f t="shared" si="6"/>
        <v>3.6666666666666665</v>
      </c>
      <c r="AV13">
        <v>11</v>
      </c>
      <c r="AW13" s="14">
        <f t="shared" si="7"/>
        <v>0.82499999999999996</v>
      </c>
      <c r="BJ13" s="14"/>
      <c r="BY13">
        <v>11</v>
      </c>
      <c r="BZ13" s="14">
        <f t="shared" si="8"/>
        <v>11</v>
      </c>
      <c r="CB13">
        <v>11</v>
      </c>
      <c r="CC13" s="14">
        <f t="shared" si="9"/>
        <v>7.333333333333333</v>
      </c>
      <c r="CE13">
        <v>11</v>
      </c>
      <c r="CF13" s="14">
        <f t="shared" si="10"/>
        <v>3.6666666666666665</v>
      </c>
      <c r="CH13">
        <v>11</v>
      </c>
      <c r="CI13" s="14">
        <f t="shared" si="11"/>
        <v>0.82499999999999996</v>
      </c>
      <c r="CV13" s="14"/>
    </row>
    <row r="14" spans="1:111" x14ac:dyDescent="0.25">
      <c r="A14">
        <v>12</v>
      </c>
      <c r="B14" s="14">
        <f t="shared" si="0"/>
        <v>12</v>
      </c>
      <c r="D14">
        <v>12</v>
      </c>
      <c r="E14" s="14">
        <f t="shared" si="1"/>
        <v>8</v>
      </c>
      <c r="G14">
        <v>12</v>
      </c>
      <c r="H14" s="14">
        <f t="shared" si="2"/>
        <v>4</v>
      </c>
      <c r="J14">
        <v>12</v>
      </c>
      <c r="K14" s="14">
        <f t="shared" si="3"/>
        <v>0.89999999999999991</v>
      </c>
      <c r="X14" s="14"/>
      <c r="AM14">
        <v>12</v>
      </c>
      <c r="AN14" s="14">
        <f t="shared" si="4"/>
        <v>12</v>
      </c>
      <c r="AP14">
        <v>12</v>
      </c>
      <c r="AQ14" s="14">
        <f t="shared" si="5"/>
        <v>8</v>
      </c>
      <c r="AS14">
        <v>12</v>
      </c>
      <c r="AT14" s="14">
        <f t="shared" si="6"/>
        <v>4</v>
      </c>
      <c r="AV14">
        <v>12</v>
      </c>
      <c r="AW14" s="14">
        <f t="shared" si="7"/>
        <v>0.89999999999999991</v>
      </c>
      <c r="BJ14" s="14"/>
      <c r="BY14">
        <v>12</v>
      </c>
      <c r="BZ14" s="14">
        <f t="shared" si="8"/>
        <v>12</v>
      </c>
      <c r="CB14">
        <v>12</v>
      </c>
      <c r="CC14" s="14">
        <f t="shared" si="9"/>
        <v>8</v>
      </c>
      <c r="CE14">
        <v>12</v>
      </c>
      <c r="CF14" s="14">
        <f t="shared" si="10"/>
        <v>4</v>
      </c>
      <c r="CH14">
        <v>12</v>
      </c>
      <c r="CI14" s="14">
        <f t="shared" si="11"/>
        <v>0.89999999999999991</v>
      </c>
      <c r="CV14" s="14"/>
    </row>
    <row r="15" spans="1:111" x14ac:dyDescent="0.25">
      <c r="A15">
        <v>20</v>
      </c>
      <c r="B15" s="14">
        <f t="shared" si="0"/>
        <v>13.994725170678642</v>
      </c>
      <c r="D15">
        <v>20</v>
      </c>
      <c r="E15" s="14">
        <f t="shared" si="1"/>
        <v>12.386700111728794</v>
      </c>
      <c r="G15">
        <v>20</v>
      </c>
      <c r="H15" s="14">
        <f t="shared" si="2"/>
        <v>6.666666666666667</v>
      </c>
      <c r="J15">
        <v>20</v>
      </c>
      <c r="K15" s="14">
        <f t="shared" si="3"/>
        <v>1.5</v>
      </c>
      <c r="X15" s="14"/>
      <c r="AM15">
        <v>20</v>
      </c>
      <c r="AN15" s="14">
        <f t="shared" si="4"/>
        <v>13.994725170678642</v>
      </c>
      <c r="AP15">
        <v>20</v>
      </c>
      <c r="AQ15" s="14">
        <f t="shared" si="5"/>
        <v>12.386700111728794</v>
      </c>
      <c r="AS15">
        <v>20</v>
      </c>
      <c r="AT15" s="14">
        <f t="shared" si="6"/>
        <v>6.666666666666667</v>
      </c>
      <c r="AV15">
        <v>20</v>
      </c>
      <c r="AW15" s="14">
        <f t="shared" si="7"/>
        <v>1.5</v>
      </c>
      <c r="BJ15" s="14"/>
      <c r="BY15">
        <v>20</v>
      </c>
      <c r="BZ15" s="14">
        <f t="shared" si="8"/>
        <v>14.227573217960249</v>
      </c>
      <c r="CB15">
        <v>20</v>
      </c>
      <c r="CC15" s="14">
        <f t="shared" si="9"/>
        <v>12.428930023815434</v>
      </c>
      <c r="CE15">
        <v>20</v>
      </c>
      <c r="CF15" s="14">
        <f t="shared" si="10"/>
        <v>6.666666666666667</v>
      </c>
      <c r="CH15">
        <v>20</v>
      </c>
      <c r="CI15" s="14">
        <f t="shared" si="11"/>
        <v>1.5</v>
      </c>
      <c r="CV15" s="14"/>
    </row>
    <row r="16" spans="1:111" x14ac:dyDescent="0.25">
      <c r="A16">
        <v>30</v>
      </c>
      <c r="B16" s="14">
        <f t="shared" si="0"/>
        <v>15.811501920303735</v>
      </c>
      <c r="D16">
        <v>30</v>
      </c>
      <c r="E16" s="14">
        <f t="shared" si="1"/>
        <v>13.994725170678642</v>
      </c>
      <c r="G16">
        <v>30</v>
      </c>
      <c r="H16" s="14">
        <f t="shared" si="2"/>
        <v>10</v>
      </c>
      <c r="J16">
        <v>30</v>
      </c>
      <c r="K16" s="14">
        <f t="shared" si="3"/>
        <v>2.25</v>
      </c>
      <c r="X16" s="14"/>
      <c r="AM16">
        <v>30</v>
      </c>
      <c r="AN16" s="14">
        <f t="shared" si="4"/>
        <v>15.811501920303735</v>
      </c>
      <c r="AP16">
        <v>30</v>
      </c>
      <c r="AQ16" s="14">
        <f t="shared" si="5"/>
        <v>13.994725170678642</v>
      </c>
      <c r="AS16">
        <v>30</v>
      </c>
      <c r="AT16" s="14">
        <f t="shared" si="6"/>
        <v>10</v>
      </c>
      <c r="AV16">
        <v>30</v>
      </c>
      <c r="AW16" s="14">
        <f t="shared" si="7"/>
        <v>2.25</v>
      </c>
      <c r="BJ16" s="14"/>
      <c r="BY16">
        <v>30</v>
      </c>
      <c r="BZ16" s="14">
        <f t="shared" si="8"/>
        <v>16.286505699569439</v>
      </c>
      <c r="CB16">
        <v>30</v>
      </c>
      <c r="CC16" s="14">
        <f t="shared" si="9"/>
        <v>14.227573217960249</v>
      </c>
      <c r="CE16">
        <v>30</v>
      </c>
      <c r="CF16" s="14">
        <f t="shared" si="10"/>
        <v>10</v>
      </c>
      <c r="CH16">
        <v>30</v>
      </c>
      <c r="CI16" s="14">
        <f t="shared" si="11"/>
        <v>2.25</v>
      </c>
      <c r="CV16" s="14"/>
    </row>
    <row r="17" spans="1:100" x14ac:dyDescent="0.25">
      <c r="A17">
        <v>40</v>
      </c>
      <c r="B17" s="14">
        <f t="shared" si="0"/>
        <v>17.241832926968385</v>
      </c>
      <c r="D17">
        <v>40</v>
      </c>
      <c r="E17" s="14">
        <f t="shared" si="1"/>
        <v>15.260707962336634</v>
      </c>
      <c r="G17">
        <v>40</v>
      </c>
      <c r="H17" s="14">
        <f t="shared" si="2"/>
        <v>12.386700111728794</v>
      </c>
      <c r="J17">
        <v>40</v>
      </c>
      <c r="K17" s="14">
        <f t="shared" si="3"/>
        <v>3</v>
      </c>
      <c r="X17" s="14"/>
      <c r="AM17">
        <v>40</v>
      </c>
      <c r="AN17" s="14">
        <f t="shared" si="4"/>
        <v>17.241832926968385</v>
      </c>
      <c r="AP17">
        <v>40</v>
      </c>
      <c r="AQ17" s="14">
        <f t="shared" si="5"/>
        <v>15.260707962336634</v>
      </c>
      <c r="AS17">
        <v>40</v>
      </c>
      <c r="AT17" s="14">
        <f t="shared" si="6"/>
        <v>12.386700111728794</v>
      </c>
      <c r="AV17">
        <v>40</v>
      </c>
      <c r="AW17" s="14">
        <f t="shared" si="7"/>
        <v>3</v>
      </c>
      <c r="BJ17" s="14"/>
      <c r="BY17">
        <v>40</v>
      </c>
      <c r="BZ17" s="14">
        <f t="shared" si="8"/>
        <v>17.925618986228656</v>
      </c>
      <c r="CB17">
        <v>40</v>
      </c>
      <c r="CC17" s="14">
        <f t="shared" si="9"/>
        <v>15.659470564675456</v>
      </c>
      <c r="CE17">
        <v>40</v>
      </c>
      <c r="CF17" s="14">
        <f t="shared" si="10"/>
        <v>12.428930023815434</v>
      </c>
      <c r="CH17">
        <v>40</v>
      </c>
      <c r="CI17" s="14">
        <f t="shared" si="11"/>
        <v>3</v>
      </c>
      <c r="CV17" s="14"/>
    </row>
    <row r="18" spans="1:100" x14ac:dyDescent="0.25">
      <c r="A18">
        <v>50</v>
      </c>
      <c r="B18" s="14">
        <f t="shared" si="0"/>
        <v>18.439801992525698</v>
      </c>
      <c r="D18">
        <v>50</v>
      </c>
      <c r="E18" s="14">
        <f t="shared" si="1"/>
        <v>16.321027716902197</v>
      </c>
      <c r="G18">
        <v>50</v>
      </c>
      <c r="H18" s="14">
        <f t="shared" si="2"/>
        <v>13.247332715062784</v>
      </c>
      <c r="J18">
        <v>50</v>
      </c>
      <c r="K18" s="14">
        <f t="shared" si="3"/>
        <v>3.75</v>
      </c>
      <c r="X18" s="14"/>
      <c r="AM18">
        <v>50</v>
      </c>
      <c r="AN18" s="14">
        <f t="shared" si="4"/>
        <v>18.439801992525698</v>
      </c>
      <c r="AP18">
        <v>50</v>
      </c>
      <c r="AQ18" s="14">
        <f t="shared" si="5"/>
        <v>16.321027716902197</v>
      </c>
      <c r="AS18">
        <v>50</v>
      </c>
      <c r="AT18" s="14">
        <f t="shared" si="6"/>
        <v>13.247332715062784</v>
      </c>
      <c r="AV18">
        <v>50</v>
      </c>
      <c r="AW18" s="14">
        <f t="shared" si="7"/>
        <v>3.75</v>
      </c>
      <c r="BJ18" s="14"/>
      <c r="BY18">
        <v>50</v>
      </c>
      <c r="BZ18" s="14">
        <f t="shared" si="8"/>
        <v>19.309787692112593</v>
      </c>
      <c r="CB18">
        <v>50</v>
      </c>
      <c r="CC18" s="14">
        <f t="shared" si="9"/>
        <v>16.868653306034986</v>
      </c>
      <c r="CE18">
        <v>50</v>
      </c>
      <c r="CF18" s="14">
        <f t="shared" si="10"/>
        <v>13.38865900164339</v>
      </c>
      <c r="CH18">
        <v>50</v>
      </c>
      <c r="CI18" s="14">
        <f t="shared" si="11"/>
        <v>3.75</v>
      </c>
      <c r="CV18" s="14"/>
    </row>
    <row r="19" spans="1:100" x14ac:dyDescent="0.25">
      <c r="A19">
        <v>60</v>
      </c>
      <c r="B19" s="14">
        <f t="shared" si="0"/>
        <v>19.480144919565909</v>
      </c>
      <c r="D19">
        <v>60</v>
      </c>
      <c r="E19" s="14">
        <f t="shared" si="1"/>
        <v>17.241832926968385</v>
      </c>
      <c r="G19">
        <v>60</v>
      </c>
      <c r="H19" s="14">
        <f t="shared" si="2"/>
        <v>13.994725170678642</v>
      </c>
      <c r="J19">
        <v>60</v>
      </c>
      <c r="K19" s="14">
        <f t="shared" si="3"/>
        <v>4.5</v>
      </c>
      <c r="X19" s="14"/>
      <c r="AM19">
        <v>60</v>
      </c>
      <c r="AN19" s="14">
        <f t="shared" si="4"/>
        <v>19.480144919565909</v>
      </c>
      <c r="AP19">
        <v>60</v>
      </c>
      <c r="AQ19" s="14">
        <f t="shared" si="5"/>
        <v>17.241832926968385</v>
      </c>
      <c r="AS19">
        <v>60</v>
      </c>
      <c r="AT19" s="14">
        <f t="shared" si="6"/>
        <v>13.994725170678642</v>
      </c>
      <c r="AV19">
        <v>60</v>
      </c>
      <c r="AW19" s="14">
        <f t="shared" si="7"/>
        <v>4.5</v>
      </c>
      <c r="BJ19" s="14"/>
      <c r="BY19">
        <v>60</v>
      </c>
      <c r="BZ19" s="14">
        <f t="shared" si="8"/>
        <v>20.519711360120361</v>
      </c>
      <c r="CB19">
        <v>60</v>
      </c>
      <c r="CC19" s="14">
        <f t="shared" si="9"/>
        <v>17.925618986228656</v>
      </c>
      <c r="CE19">
        <v>60</v>
      </c>
      <c r="CF19" s="14">
        <f t="shared" si="10"/>
        <v>14.227573217960249</v>
      </c>
      <c r="CH19">
        <v>60</v>
      </c>
      <c r="CI19" s="14">
        <f t="shared" si="11"/>
        <v>4.5</v>
      </c>
      <c r="CV19" s="14"/>
    </row>
    <row r="20" spans="1:100" x14ac:dyDescent="0.25">
      <c r="A20">
        <v>70</v>
      </c>
      <c r="B20" s="14">
        <f t="shared" si="0"/>
        <v>20.405402945833558</v>
      </c>
      <c r="D20">
        <v>70</v>
      </c>
      <c r="E20" s="14">
        <f t="shared" si="1"/>
        <v>18.060776747412952</v>
      </c>
      <c r="G20">
        <v>70</v>
      </c>
      <c r="H20" s="14">
        <f t="shared" si="2"/>
        <v>14.65943951664711</v>
      </c>
      <c r="J20">
        <v>70</v>
      </c>
      <c r="K20" s="14">
        <f t="shared" si="3"/>
        <v>5.25</v>
      </c>
      <c r="X20" s="14"/>
      <c r="AM20">
        <v>70</v>
      </c>
      <c r="AN20" s="14">
        <f t="shared" si="4"/>
        <v>20.405402945833558</v>
      </c>
      <c r="AP20">
        <v>70</v>
      </c>
      <c r="AQ20" s="14">
        <f t="shared" si="5"/>
        <v>18.060776747412952</v>
      </c>
      <c r="AS20">
        <v>70</v>
      </c>
      <c r="AT20" s="14">
        <f t="shared" si="6"/>
        <v>14.65943951664711</v>
      </c>
      <c r="AV20">
        <v>70</v>
      </c>
      <c r="AW20" s="14">
        <f t="shared" si="7"/>
        <v>5.25</v>
      </c>
      <c r="BJ20" s="14"/>
      <c r="BY20">
        <v>70</v>
      </c>
      <c r="BZ20" s="14">
        <f t="shared" si="8"/>
        <v>21.601645965105817</v>
      </c>
      <c r="CB20">
        <v>70</v>
      </c>
      <c r="CC20" s="14">
        <f t="shared" si="9"/>
        <v>18.870775921266134</v>
      </c>
      <c r="CE20">
        <v>70</v>
      </c>
      <c r="CF20" s="14">
        <f t="shared" si="10"/>
        <v>14.977744774437012</v>
      </c>
      <c r="CH20">
        <v>70</v>
      </c>
      <c r="CI20" s="14">
        <f t="shared" si="11"/>
        <v>5.25</v>
      </c>
      <c r="CV20" s="14"/>
    </row>
    <row r="21" spans="1:100" x14ac:dyDescent="0.25">
      <c r="A21">
        <v>80</v>
      </c>
      <c r="B21" s="14">
        <f t="shared" si="0"/>
        <v>21.242346602443146</v>
      </c>
      <c r="D21">
        <v>80</v>
      </c>
      <c r="E21" s="14">
        <f t="shared" si="1"/>
        <v>18.801553715763664</v>
      </c>
      <c r="G21">
        <v>80</v>
      </c>
      <c r="H21" s="14">
        <f t="shared" si="2"/>
        <v>15.260707962336634</v>
      </c>
      <c r="J21">
        <v>80</v>
      </c>
      <c r="K21" s="14">
        <f t="shared" si="3"/>
        <v>6</v>
      </c>
      <c r="X21" s="14"/>
      <c r="AM21">
        <v>80</v>
      </c>
      <c r="AN21" s="14">
        <f t="shared" si="4"/>
        <v>21.242346602443146</v>
      </c>
      <c r="AP21">
        <v>80</v>
      </c>
      <c r="AQ21" s="14">
        <f t="shared" si="5"/>
        <v>18.801553715763664</v>
      </c>
      <c r="AS21">
        <v>80</v>
      </c>
      <c r="AT21" s="14">
        <f t="shared" si="6"/>
        <v>15.260707962336634</v>
      </c>
      <c r="AV21">
        <v>80</v>
      </c>
      <c r="AW21" s="14">
        <f t="shared" si="7"/>
        <v>6</v>
      </c>
      <c r="BJ21" s="14"/>
      <c r="BY21">
        <v>80</v>
      </c>
      <c r="BZ21" s="14">
        <f t="shared" si="8"/>
        <v>22.584864693144674</v>
      </c>
      <c r="CB21">
        <v>80</v>
      </c>
      <c r="CC21" s="14">
        <f t="shared" si="9"/>
        <v>19.729696594643759</v>
      </c>
      <c r="CE21">
        <v>80</v>
      </c>
      <c r="CF21" s="14">
        <f t="shared" si="10"/>
        <v>15.659470564675456</v>
      </c>
      <c r="CH21">
        <v>80</v>
      </c>
      <c r="CI21" s="14">
        <f t="shared" si="11"/>
        <v>6</v>
      </c>
      <c r="CV21" s="14"/>
    </row>
    <row r="22" spans="1:100" x14ac:dyDescent="0.25">
      <c r="A22">
        <v>90</v>
      </c>
      <c r="B22" s="14">
        <f t="shared" si="0"/>
        <v>22.009031620631337</v>
      </c>
      <c r="D22">
        <v>90</v>
      </c>
      <c r="E22" s="14">
        <f t="shared" si="1"/>
        <v>19.480144919565909</v>
      </c>
      <c r="G22">
        <v>90</v>
      </c>
      <c r="H22" s="14">
        <f t="shared" si="2"/>
        <v>15.811501920303735</v>
      </c>
      <c r="J22">
        <v>90</v>
      </c>
      <c r="K22" s="14">
        <f t="shared" si="3"/>
        <v>6.75</v>
      </c>
      <c r="X22" s="14"/>
      <c r="AM22">
        <v>90</v>
      </c>
      <c r="AN22" s="14">
        <f t="shared" si="4"/>
        <v>22.009031620631337</v>
      </c>
      <c r="AP22">
        <v>90</v>
      </c>
      <c r="AQ22" s="14">
        <f t="shared" si="5"/>
        <v>19.480144919565909</v>
      </c>
      <c r="AS22">
        <v>90</v>
      </c>
      <c r="AT22" s="14">
        <f t="shared" si="6"/>
        <v>15.811501920303735</v>
      </c>
      <c r="AV22">
        <v>90</v>
      </c>
      <c r="AW22" s="14">
        <f t="shared" si="7"/>
        <v>6.75</v>
      </c>
      <c r="BJ22" s="14"/>
      <c r="BY22">
        <v>90</v>
      </c>
      <c r="BZ22" s="14">
        <f t="shared" si="8"/>
        <v>23.489205847013178</v>
      </c>
      <c r="CB22">
        <v>90</v>
      </c>
      <c r="CC22" s="14">
        <f t="shared" si="9"/>
        <v>20.519711360120361</v>
      </c>
      <c r="CE22">
        <v>90</v>
      </c>
      <c r="CF22" s="14">
        <f t="shared" si="10"/>
        <v>16.286505699569439</v>
      </c>
      <c r="CH22">
        <v>90</v>
      </c>
      <c r="CI22" s="14">
        <f t="shared" si="11"/>
        <v>6.75</v>
      </c>
      <c r="CV22" s="14"/>
    </row>
    <row r="23" spans="1:100" x14ac:dyDescent="0.25">
      <c r="A23">
        <v>100</v>
      </c>
      <c r="B23" s="14">
        <f t="shared" si="0"/>
        <v>22.718272869526402</v>
      </c>
      <c r="D23">
        <v>100</v>
      </c>
      <c r="E23" s="14">
        <f t="shared" si="1"/>
        <v>20.107892770973354</v>
      </c>
      <c r="G23">
        <v>100</v>
      </c>
      <c r="H23" s="14">
        <f t="shared" si="2"/>
        <v>16.321027716902197</v>
      </c>
      <c r="J23">
        <v>100</v>
      </c>
      <c r="K23" s="14">
        <f t="shared" si="3"/>
        <v>7.5</v>
      </c>
      <c r="AM23">
        <v>100</v>
      </c>
      <c r="AN23" s="14">
        <f t="shared" si="4"/>
        <v>22.718272869526402</v>
      </c>
      <c r="AP23">
        <v>100</v>
      </c>
      <c r="AQ23" s="14">
        <f t="shared" si="5"/>
        <v>20.107892770973354</v>
      </c>
      <c r="AS23">
        <v>100</v>
      </c>
      <c r="AT23" s="14">
        <f t="shared" si="6"/>
        <v>16.321027716902197</v>
      </c>
      <c r="AV23">
        <v>100</v>
      </c>
      <c r="AW23" s="14">
        <f t="shared" si="7"/>
        <v>7.5</v>
      </c>
      <c r="BY23">
        <v>100</v>
      </c>
      <c r="BZ23" s="14">
        <f t="shared" si="8"/>
        <v>24.328807982293601</v>
      </c>
      <c r="CB23">
        <v>100</v>
      </c>
      <c r="CC23" s="14">
        <f t="shared" si="9"/>
        <v>21.253171383652219</v>
      </c>
      <c r="CE23">
        <v>100</v>
      </c>
      <c r="CF23" s="14">
        <f t="shared" si="10"/>
        <v>16.868653306034986</v>
      </c>
      <c r="CH23">
        <v>100</v>
      </c>
      <c r="CI23" s="14">
        <f t="shared" si="11"/>
        <v>7.5</v>
      </c>
    </row>
    <row r="24" spans="1:100" x14ac:dyDescent="0.25">
      <c r="A24">
        <v>110</v>
      </c>
      <c r="B24" s="14">
        <f t="shared" si="0"/>
        <v>23.379528660820984</v>
      </c>
      <c r="D24">
        <v>110</v>
      </c>
      <c r="E24" s="14">
        <f t="shared" si="1"/>
        <v>20.693168800621368</v>
      </c>
      <c r="G24">
        <v>110</v>
      </c>
      <c r="H24" s="14">
        <f t="shared" si="2"/>
        <v>16.796080295047677</v>
      </c>
      <c r="J24">
        <v>110</v>
      </c>
      <c r="K24" s="14">
        <f t="shared" si="3"/>
        <v>8.25</v>
      </c>
      <c r="AM24">
        <v>110</v>
      </c>
      <c r="AN24" s="14">
        <f t="shared" si="4"/>
        <v>23.379528660820984</v>
      </c>
      <c r="AP24">
        <v>110</v>
      </c>
      <c r="AQ24" s="14">
        <f t="shared" si="5"/>
        <v>20.693168800621368</v>
      </c>
      <c r="AS24">
        <v>110</v>
      </c>
      <c r="AT24" s="14">
        <f t="shared" si="6"/>
        <v>16.796080295047677</v>
      </c>
      <c r="AV24">
        <v>110</v>
      </c>
      <c r="AW24" s="14">
        <f t="shared" si="7"/>
        <v>8.25</v>
      </c>
      <c r="BY24">
        <v>110</v>
      </c>
      <c r="BZ24" s="14">
        <f t="shared" si="8"/>
        <v>25.114144712877824</v>
      </c>
      <c r="CB24">
        <v>110</v>
      </c>
      <c r="CC24" s="14">
        <f t="shared" si="9"/>
        <v>21.939226209730474</v>
      </c>
      <c r="CE24">
        <v>110</v>
      </c>
      <c r="CF24" s="14">
        <f t="shared" si="10"/>
        <v>17.413175382347223</v>
      </c>
      <c r="CH24">
        <v>110</v>
      </c>
      <c r="CI24" s="14">
        <f t="shared" si="11"/>
        <v>8.25</v>
      </c>
    </row>
    <row r="25" spans="1:100" x14ac:dyDescent="0.25">
      <c r="A25">
        <v>120</v>
      </c>
      <c r="B25" s="14">
        <f t="shared" si="0"/>
        <v>23.999999999999996</v>
      </c>
      <c r="D25">
        <v>120</v>
      </c>
      <c r="E25" s="14">
        <f t="shared" si="1"/>
        <v>21.242346602443146</v>
      </c>
      <c r="G25">
        <v>120</v>
      </c>
      <c r="H25" s="14">
        <f t="shared" si="2"/>
        <v>17.241832926968385</v>
      </c>
      <c r="J25">
        <v>120</v>
      </c>
      <c r="K25" s="14">
        <f t="shared" si="3"/>
        <v>9</v>
      </c>
      <c r="AM25">
        <v>120</v>
      </c>
      <c r="AN25" s="14">
        <f t="shared" si="4"/>
        <v>23.999999999999996</v>
      </c>
      <c r="AP25">
        <v>120</v>
      </c>
      <c r="AQ25" s="14">
        <f t="shared" si="5"/>
        <v>21.242346602443146</v>
      </c>
      <c r="AS25">
        <v>120</v>
      </c>
      <c r="AT25" s="14">
        <f t="shared" si="6"/>
        <v>17.241832926968385</v>
      </c>
      <c r="AV25">
        <v>120</v>
      </c>
      <c r="AW25" s="14">
        <f t="shared" si="7"/>
        <v>9</v>
      </c>
      <c r="BY25">
        <v>120</v>
      </c>
      <c r="BZ25" s="14">
        <f t="shared" si="8"/>
        <v>25.8532162803826</v>
      </c>
      <c r="CB25">
        <v>120</v>
      </c>
      <c r="CC25" s="14">
        <f t="shared" si="9"/>
        <v>22.584864693144674</v>
      </c>
      <c r="CE25">
        <v>120</v>
      </c>
      <c r="CF25" s="14">
        <f t="shared" si="10"/>
        <v>17.925618986228656</v>
      </c>
      <c r="CH25">
        <v>120</v>
      </c>
      <c r="CI25" s="14">
        <f t="shared" si="11"/>
        <v>9</v>
      </c>
    </row>
    <row r="26" spans="1:100" x14ac:dyDescent="0.25">
      <c r="A26">
        <v>140</v>
      </c>
      <c r="B26" s="14">
        <f t="shared" si="0"/>
        <v>25.265438390625512</v>
      </c>
      <c r="D26">
        <v>140</v>
      </c>
      <c r="E26" s="14">
        <f t="shared" si="1"/>
        <v>22.251304788936334</v>
      </c>
      <c r="G26">
        <v>140</v>
      </c>
      <c r="H26" s="14">
        <f t="shared" si="2"/>
        <v>18.060776747412952</v>
      </c>
      <c r="J26">
        <v>140</v>
      </c>
      <c r="K26" s="14">
        <f t="shared" si="3"/>
        <v>10.5</v>
      </c>
      <c r="AM26">
        <v>140</v>
      </c>
      <c r="AN26" s="14">
        <f t="shared" si="4"/>
        <v>25.139939806511361</v>
      </c>
      <c r="AP26">
        <v>140</v>
      </c>
      <c r="AQ26" s="14">
        <f t="shared" si="5"/>
        <v>22.251304788936334</v>
      </c>
      <c r="AS26">
        <v>140</v>
      </c>
      <c r="AT26" s="14">
        <f t="shared" si="6"/>
        <v>18.060776747412952</v>
      </c>
      <c r="AV26">
        <v>140</v>
      </c>
      <c r="AW26" s="14">
        <f t="shared" si="7"/>
        <v>10.5</v>
      </c>
      <c r="BY26">
        <v>140</v>
      </c>
      <c r="BZ26" s="14">
        <f t="shared" si="8"/>
        <v>27.21636846381346</v>
      </c>
      <c r="CB26">
        <v>140</v>
      </c>
      <c r="CC26" s="14">
        <f t="shared" si="9"/>
        <v>23.775687811052517</v>
      </c>
      <c r="CE26">
        <v>140</v>
      </c>
      <c r="CF26" s="14">
        <f t="shared" si="10"/>
        <v>18.870775921266134</v>
      </c>
      <c r="CH26">
        <v>140</v>
      </c>
      <c r="CI26" s="14">
        <f t="shared" si="11"/>
        <v>10.5</v>
      </c>
    </row>
    <row r="27" spans="1:100" x14ac:dyDescent="0.25">
      <c r="A27">
        <v>160</v>
      </c>
      <c r="B27" s="14">
        <f t="shared" si="0"/>
        <v>26.415417991157014</v>
      </c>
      <c r="D27">
        <v>160</v>
      </c>
      <c r="E27" s="14">
        <f t="shared" si="1"/>
        <v>23.163959561979642</v>
      </c>
      <c r="G27">
        <v>160</v>
      </c>
      <c r="H27" s="14">
        <f t="shared" si="2"/>
        <v>18.801553715763664</v>
      </c>
      <c r="J27">
        <v>160</v>
      </c>
      <c r="K27" s="14">
        <f t="shared" si="3"/>
        <v>12</v>
      </c>
      <c r="AM27">
        <v>160</v>
      </c>
      <c r="AN27" s="14">
        <f t="shared" si="4"/>
        <v>26.171074217552381</v>
      </c>
      <c r="AP27">
        <v>160</v>
      </c>
      <c r="AQ27" s="14">
        <f t="shared" si="5"/>
        <v>23.163959561979642</v>
      </c>
      <c r="AS27">
        <v>160</v>
      </c>
      <c r="AT27" s="14">
        <f t="shared" si="6"/>
        <v>18.801553715763664</v>
      </c>
      <c r="AV27">
        <v>160</v>
      </c>
      <c r="AW27" s="14">
        <f t="shared" si="7"/>
        <v>12</v>
      </c>
      <c r="BY27">
        <v>160</v>
      </c>
      <c r="BZ27" s="14">
        <f t="shared" si="8"/>
        <v>28.455146435920497</v>
      </c>
      <c r="CB27">
        <v>160</v>
      </c>
      <c r="CC27" s="14">
        <f t="shared" si="9"/>
        <v>24.857860047630869</v>
      </c>
      <c r="CE27">
        <v>160</v>
      </c>
      <c r="CF27" s="14">
        <f t="shared" si="10"/>
        <v>19.729696594643759</v>
      </c>
      <c r="CH27">
        <v>160</v>
      </c>
      <c r="CI27" s="14">
        <f t="shared" si="11"/>
        <v>12</v>
      </c>
    </row>
    <row r="28" spans="1:100" x14ac:dyDescent="0.25">
      <c r="A28">
        <v>180</v>
      </c>
      <c r="B28" s="14">
        <f t="shared" si="0"/>
        <v>27.473141821279967</v>
      </c>
      <c r="D28">
        <v>180</v>
      </c>
      <c r="E28" s="14">
        <f t="shared" si="1"/>
        <v>23.999999999999996</v>
      </c>
      <c r="G28">
        <v>180</v>
      </c>
      <c r="H28" s="14">
        <f t="shared" si="2"/>
        <v>19.480144919565909</v>
      </c>
      <c r="J28">
        <v>180</v>
      </c>
      <c r="K28" s="14">
        <f t="shared" si="3"/>
        <v>12.433107527640102</v>
      </c>
      <c r="AM28">
        <v>180</v>
      </c>
      <c r="AN28" s="14">
        <f t="shared" si="4"/>
        <v>27.115648321723192</v>
      </c>
      <c r="AP28">
        <v>180</v>
      </c>
      <c r="AQ28" s="14">
        <f t="shared" si="5"/>
        <v>23.999999999999996</v>
      </c>
      <c r="AS28">
        <v>180</v>
      </c>
      <c r="AT28" s="14">
        <f t="shared" si="6"/>
        <v>19.480144919565909</v>
      </c>
      <c r="AV28">
        <v>180</v>
      </c>
      <c r="AW28" s="14">
        <f t="shared" si="7"/>
        <v>12.433107527640102</v>
      </c>
      <c r="BY28">
        <v>180</v>
      </c>
      <c r="BZ28" s="14">
        <f t="shared" si="8"/>
        <v>29.59454489196564</v>
      </c>
      <c r="CB28">
        <v>180</v>
      </c>
      <c r="CC28" s="14">
        <f t="shared" si="9"/>
        <v>25.8532162803826</v>
      </c>
      <c r="CE28">
        <v>180</v>
      </c>
      <c r="CF28" s="14">
        <f t="shared" si="10"/>
        <v>20.519711360120361</v>
      </c>
      <c r="CH28">
        <v>180</v>
      </c>
      <c r="CI28" s="14">
        <f t="shared" si="11"/>
        <v>12.480502938311423</v>
      </c>
    </row>
    <row r="29" spans="1:100" x14ac:dyDescent="0.25">
      <c r="A29">
        <v>200</v>
      </c>
      <c r="B29" s="14">
        <f t="shared" si="0"/>
        <v>28.455146435920504</v>
      </c>
      <c r="D29">
        <v>200</v>
      </c>
      <c r="E29" s="14">
        <f t="shared" si="1"/>
        <v>24.857860047630872</v>
      </c>
      <c r="G29">
        <v>200</v>
      </c>
      <c r="H29" s="14">
        <f t="shared" si="2"/>
        <v>20.107892770973354</v>
      </c>
      <c r="J29">
        <v>200</v>
      </c>
      <c r="K29" s="14">
        <f t="shared" si="3"/>
        <v>12.833764533479648</v>
      </c>
      <c r="AM29">
        <v>200</v>
      </c>
      <c r="AN29" s="14">
        <f t="shared" si="4"/>
        <v>27.989450341357276</v>
      </c>
      <c r="AP29">
        <v>200</v>
      </c>
      <c r="AQ29" s="14">
        <f t="shared" si="5"/>
        <v>24.773400223457589</v>
      </c>
      <c r="AS29">
        <v>200</v>
      </c>
      <c r="AT29" s="14">
        <f t="shared" si="6"/>
        <v>20.107892770973354</v>
      </c>
      <c r="AV29">
        <v>200</v>
      </c>
      <c r="AW29" s="14">
        <f t="shared" si="7"/>
        <v>12.833764533479648</v>
      </c>
      <c r="BY29">
        <v>200</v>
      </c>
      <c r="BZ29" s="14">
        <f t="shared" si="8"/>
        <v>30.65237729574212</v>
      </c>
      <c r="CB29">
        <v>200</v>
      </c>
      <c r="CC29" s="14">
        <f t="shared" si="9"/>
        <v>26.77731800328678</v>
      </c>
      <c r="CE29">
        <v>200</v>
      </c>
      <c r="CF29" s="14">
        <f t="shared" si="10"/>
        <v>21.253171383652219</v>
      </c>
      <c r="CH29">
        <v>200</v>
      </c>
      <c r="CI29" s="14">
        <f t="shared" si="11"/>
        <v>12.9266081401913</v>
      </c>
    </row>
    <row r="30" spans="1:100" x14ac:dyDescent="0.25">
      <c r="A30">
        <v>300</v>
      </c>
      <c r="B30" s="14">
        <f t="shared" si="0"/>
        <v>32.573011399138885</v>
      </c>
      <c r="D30">
        <v>300</v>
      </c>
      <c r="E30" s="14">
        <f t="shared" si="1"/>
        <v>28.455146435920504</v>
      </c>
      <c r="G30">
        <v>300</v>
      </c>
      <c r="H30" s="14">
        <f t="shared" si="2"/>
        <v>22.718272869526402</v>
      </c>
      <c r="J30">
        <v>300</v>
      </c>
      <c r="K30" s="14">
        <f t="shared" si="3"/>
        <v>14.499826905568252</v>
      </c>
      <c r="AM30">
        <v>300</v>
      </c>
      <c r="AN30" s="14">
        <f t="shared" si="4"/>
        <v>31.623003840607467</v>
      </c>
      <c r="AP30">
        <v>300</v>
      </c>
      <c r="AQ30" s="14">
        <f t="shared" si="5"/>
        <v>27.989450341357276</v>
      </c>
      <c r="AS30">
        <v>300</v>
      </c>
      <c r="AT30" s="14">
        <f t="shared" si="6"/>
        <v>22.718272869526402</v>
      </c>
      <c r="AV30">
        <v>300</v>
      </c>
      <c r="AW30" s="14">
        <f t="shared" si="7"/>
        <v>14.499826905568252</v>
      </c>
      <c r="BY30">
        <v>300</v>
      </c>
      <c r="BZ30" s="14">
        <f t="shared" si="8"/>
        <v>35.088212858554392</v>
      </c>
      <c r="CB30">
        <v>300</v>
      </c>
      <c r="CC30" s="14">
        <f t="shared" si="9"/>
        <v>30.65237729574212</v>
      </c>
      <c r="CE30">
        <v>300</v>
      </c>
      <c r="CF30" s="14">
        <f t="shared" si="10"/>
        <v>24.328807982293601</v>
      </c>
      <c r="CH30">
        <v>300</v>
      </c>
      <c r="CI30" s="14">
        <f t="shared" si="11"/>
        <v>14.79727244598282</v>
      </c>
    </row>
    <row r="31" spans="1:100" x14ac:dyDescent="0.25">
      <c r="A31">
        <v>400</v>
      </c>
      <c r="B31" s="14">
        <f t="shared" si="0"/>
        <v>35.851237972457319</v>
      </c>
      <c r="D31">
        <v>400</v>
      </c>
      <c r="E31" s="14">
        <f t="shared" si="1"/>
        <v>31.318941129350915</v>
      </c>
      <c r="G31">
        <v>400</v>
      </c>
      <c r="H31" s="14">
        <f t="shared" si="2"/>
        <v>24.857860047630872</v>
      </c>
      <c r="J31">
        <v>400</v>
      </c>
      <c r="K31" s="14">
        <f t="shared" si="3"/>
        <v>15.811501920303735</v>
      </c>
      <c r="AM31">
        <v>400</v>
      </c>
      <c r="AN31" s="14">
        <f t="shared" si="4"/>
        <v>34.483665853936749</v>
      </c>
      <c r="AP31">
        <v>400</v>
      </c>
      <c r="AQ31" s="14">
        <f t="shared" si="5"/>
        <v>30.521415924673267</v>
      </c>
      <c r="AS31">
        <v>400</v>
      </c>
      <c r="AT31" s="14">
        <f t="shared" si="6"/>
        <v>24.773400223457589</v>
      </c>
      <c r="AV31">
        <v>400</v>
      </c>
      <c r="AW31" s="14">
        <f t="shared" si="7"/>
        <v>15.811501920303735</v>
      </c>
      <c r="BY31">
        <v>400</v>
      </c>
      <c r="BZ31" s="14">
        <f t="shared" si="8"/>
        <v>38.619575384225186</v>
      </c>
      <c r="CB31">
        <v>400</v>
      </c>
      <c r="CC31" s="14">
        <f t="shared" si="9"/>
        <v>33.737306612069972</v>
      </c>
      <c r="CE31">
        <v>400</v>
      </c>
      <c r="CF31" s="14">
        <f t="shared" si="10"/>
        <v>26.77731800328678</v>
      </c>
      <c r="CH31">
        <v>400</v>
      </c>
      <c r="CI31" s="14">
        <f t="shared" si="11"/>
        <v>16.286505699569439</v>
      </c>
    </row>
    <row r="32" spans="1:100" x14ac:dyDescent="0.25">
      <c r="A32">
        <v>500</v>
      </c>
      <c r="B32" s="14">
        <f t="shared" si="0"/>
        <v>38.619575384225186</v>
      </c>
      <c r="D32">
        <v>500</v>
      </c>
      <c r="E32" s="14">
        <f t="shared" si="1"/>
        <v>33.737306612069979</v>
      </c>
      <c r="G32">
        <v>500</v>
      </c>
      <c r="H32" s="14">
        <f t="shared" si="2"/>
        <v>26.777318003286787</v>
      </c>
      <c r="J32">
        <v>500</v>
      </c>
      <c r="K32" s="14">
        <f t="shared" si="3"/>
        <v>16.910091047153287</v>
      </c>
      <c r="AM32">
        <v>500</v>
      </c>
      <c r="AN32" s="14">
        <f t="shared" si="4"/>
        <v>36.879603985051396</v>
      </c>
      <c r="AP32">
        <v>500</v>
      </c>
      <c r="AQ32" s="14">
        <f t="shared" si="5"/>
        <v>32.642055433804394</v>
      </c>
      <c r="AS32">
        <v>500</v>
      </c>
      <c r="AT32" s="14">
        <f t="shared" si="6"/>
        <v>26.494665430125568</v>
      </c>
      <c r="AV32">
        <v>500</v>
      </c>
      <c r="AW32" s="14">
        <f t="shared" si="7"/>
        <v>16.910091047153287</v>
      </c>
      <c r="BY32">
        <v>500</v>
      </c>
      <c r="BZ32" s="14">
        <f t="shared" si="8"/>
        <v>41.601676461038075</v>
      </c>
      <c r="CB32">
        <v>500</v>
      </c>
      <c r="CC32" s="14">
        <f t="shared" si="9"/>
        <v>36.342411856642798</v>
      </c>
      <c r="CE32">
        <v>500</v>
      </c>
      <c r="CF32" s="14">
        <f t="shared" si="10"/>
        <v>28.844991406148171</v>
      </c>
      <c r="CH32">
        <v>500</v>
      </c>
      <c r="CI32" s="14">
        <f t="shared" si="11"/>
        <v>17.544106429277193</v>
      </c>
    </row>
    <row r="33" spans="1:87" x14ac:dyDescent="0.25">
      <c r="A33">
        <v>600</v>
      </c>
      <c r="B33" s="14">
        <f t="shared" si="0"/>
        <v>41.039422720240744</v>
      </c>
      <c r="D33">
        <v>600</v>
      </c>
      <c r="E33" s="14">
        <f t="shared" si="1"/>
        <v>35.851237972457319</v>
      </c>
      <c r="G33">
        <v>600</v>
      </c>
      <c r="H33" s="14">
        <f t="shared" si="2"/>
        <v>28.455146435920504</v>
      </c>
      <c r="J33">
        <v>600</v>
      </c>
      <c r="K33" s="14">
        <f t="shared" si="3"/>
        <v>17.864130229550295</v>
      </c>
      <c r="AM33">
        <v>600</v>
      </c>
      <c r="AN33" s="14">
        <f t="shared" si="4"/>
        <v>38.960289839131825</v>
      </c>
      <c r="AP33">
        <v>600</v>
      </c>
      <c r="AQ33" s="14">
        <f t="shared" si="5"/>
        <v>34.483665853936749</v>
      </c>
      <c r="AS33">
        <v>600</v>
      </c>
      <c r="AT33" s="14">
        <f t="shared" si="6"/>
        <v>27.989450341357276</v>
      </c>
      <c r="AV33">
        <v>600</v>
      </c>
      <c r="AW33" s="14">
        <f t="shared" si="7"/>
        <v>17.864130229550295</v>
      </c>
      <c r="BY33">
        <v>600</v>
      </c>
      <c r="BZ33" s="14">
        <f t="shared" si="8"/>
        <v>44.208377983684649</v>
      </c>
      <c r="CB33">
        <v>600</v>
      </c>
      <c r="CC33" s="14">
        <f t="shared" si="9"/>
        <v>38.619575384225186</v>
      </c>
      <c r="CE33">
        <v>600</v>
      </c>
      <c r="CF33" s="14">
        <f t="shared" si="10"/>
        <v>30.65237729574212</v>
      </c>
      <c r="CH33">
        <v>600</v>
      </c>
      <c r="CI33" s="14">
        <f t="shared" si="11"/>
        <v>18.643395035723149</v>
      </c>
    </row>
    <row r="34" spans="1:87" x14ac:dyDescent="0.25">
      <c r="A34">
        <v>700</v>
      </c>
      <c r="B34" s="14">
        <f t="shared" si="0"/>
        <v>43.203291930211627</v>
      </c>
      <c r="D34">
        <v>700</v>
      </c>
      <c r="E34" s="14">
        <f t="shared" si="1"/>
        <v>37.741551842532282</v>
      </c>
      <c r="G34">
        <v>700</v>
      </c>
      <c r="H34" s="14">
        <f t="shared" si="2"/>
        <v>29.955489548874038</v>
      </c>
      <c r="J34">
        <v>700</v>
      </c>
      <c r="K34" s="14">
        <f t="shared" si="3"/>
        <v>18.712631611107273</v>
      </c>
      <c r="AM34">
        <v>700</v>
      </c>
      <c r="AN34" s="14">
        <f t="shared" si="4"/>
        <v>40.810805891667101</v>
      </c>
      <c r="AP34">
        <v>700</v>
      </c>
      <c r="AQ34" s="14">
        <f t="shared" si="5"/>
        <v>36.121553494825903</v>
      </c>
      <c r="AS34">
        <v>700</v>
      </c>
      <c r="AT34" s="14">
        <f t="shared" si="6"/>
        <v>29.31887903329422</v>
      </c>
      <c r="AV34">
        <v>700</v>
      </c>
      <c r="AW34" s="14">
        <f t="shared" si="7"/>
        <v>18.712631611107273</v>
      </c>
      <c r="BY34">
        <v>700</v>
      </c>
      <c r="BZ34" s="14">
        <f t="shared" si="8"/>
        <v>46.539335429011224</v>
      </c>
      <c r="CB34">
        <v>700</v>
      </c>
      <c r="CC34" s="14">
        <f t="shared" si="9"/>
        <v>40.655854272594148</v>
      </c>
      <c r="CE34">
        <v>700</v>
      </c>
      <c r="CF34" s="14">
        <f t="shared" si="10"/>
        <v>32.268572920490882</v>
      </c>
      <c r="CH34">
        <v>700</v>
      </c>
      <c r="CI34" s="14">
        <f t="shared" si="11"/>
        <v>19.626397861131537</v>
      </c>
    </row>
    <row r="35" spans="1:87" x14ac:dyDescent="0.25">
      <c r="A35">
        <v>800</v>
      </c>
      <c r="B35" s="14">
        <f t="shared" si="0"/>
        <v>45.169729386289376</v>
      </c>
      <c r="D35">
        <v>800</v>
      </c>
      <c r="E35" s="14">
        <f t="shared" si="1"/>
        <v>39.459393189287525</v>
      </c>
      <c r="G35">
        <v>800</v>
      </c>
      <c r="H35" s="14">
        <f t="shared" si="2"/>
        <v>31.318941129350915</v>
      </c>
      <c r="J35">
        <v>800</v>
      </c>
      <c r="K35" s="14">
        <f t="shared" si="3"/>
        <v>19.480144919565909</v>
      </c>
      <c r="AM35">
        <v>800</v>
      </c>
      <c r="AN35" s="14">
        <f t="shared" si="4"/>
        <v>42.484693204886291</v>
      </c>
      <c r="AP35">
        <v>800</v>
      </c>
      <c r="AQ35" s="14">
        <f t="shared" si="5"/>
        <v>37.603107431527334</v>
      </c>
      <c r="AS35">
        <v>800</v>
      </c>
      <c r="AT35" s="14">
        <f t="shared" si="6"/>
        <v>30.521415924673267</v>
      </c>
      <c r="AV35">
        <v>800</v>
      </c>
      <c r="AW35" s="14">
        <f t="shared" si="7"/>
        <v>19.480144919565909</v>
      </c>
      <c r="BY35">
        <v>800</v>
      </c>
      <c r="BZ35" s="14">
        <f t="shared" si="8"/>
        <v>48.657615964587201</v>
      </c>
      <c r="CB35">
        <v>800</v>
      </c>
      <c r="CC35" s="14">
        <f t="shared" si="9"/>
        <v>42.506342767304439</v>
      </c>
      <c r="CE35">
        <v>800</v>
      </c>
      <c r="CF35" s="14">
        <f t="shared" si="10"/>
        <v>33.737306612069972</v>
      </c>
      <c r="CH35">
        <v>800</v>
      </c>
      <c r="CI35" s="14">
        <f t="shared" si="11"/>
        <v>20.519711360120361</v>
      </c>
    </row>
    <row r="36" spans="1:87" x14ac:dyDescent="0.25">
      <c r="A36">
        <v>900</v>
      </c>
      <c r="B36" s="14">
        <f t="shared" si="0"/>
        <v>46.978411694026377</v>
      </c>
      <c r="D36">
        <v>900</v>
      </c>
      <c r="E36" s="14">
        <f t="shared" si="1"/>
        <v>41.039422720240744</v>
      </c>
      <c r="G36">
        <v>900</v>
      </c>
      <c r="H36" s="14">
        <f t="shared" si="2"/>
        <v>32.573011399138885</v>
      </c>
      <c r="J36">
        <v>900</v>
      </c>
      <c r="K36" s="14">
        <f t="shared" si="3"/>
        <v>20.183228036581255</v>
      </c>
      <c r="AM36">
        <v>900</v>
      </c>
      <c r="AN36" s="14">
        <f t="shared" si="4"/>
        <v>44.018063241262666</v>
      </c>
      <c r="AP36">
        <v>900</v>
      </c>
      <c r="AQ36" s="14">
        <f t="shared" si="5"/>
        <v>38.960289839131825</v>
      </c>
      <c r="AS36">
        <v>900</v>
      </c>
      <c r="AT36" s="14">
        <f t="shared" si="6"/>
        <v>31.623003840607467</v>
      </c>
      <c r="AV36">
        <v>900</v>
      </c>
      <c r="AW36" s="14">
        <f t="shared" si="7"/>
        <v>20.183228036581255</v>
      </c>
      <c r="BY36">
        <v>900</v>
      </c>
      <c r="BZ36" s="14">
        <f t="shared" si="8"/>
        <v>50.605959918104965</v>
      </c>
      <c r="CB36">
        <v>900</v>
      </c>
      <c r="CC36" s="14">
        <f t="shared" si="9"/>
        <v>44.208377983684649</v>
      </c>
      <c r="CE36">
        <v>900</v>
      </c>
      <c r="CF36" s="14">
        <f t="shared" si="10"/>
        <v>35.088212858554392</v>
      </c>
      <c r="CH36">
        <v>900</v>
      </c>
      <c r="CI36" s="14">
        <f t="shared" si="11"/>
        <v>21.341359826940376</v>
      </c>
    </row>
    <row r="37" spans="1:87" x14ac:dyDescent="0.25">
      <c r="A37">
        <v>1000</v>
      </c>
      <c r="B37" s="14">
        <f t="shared" si="0"/>
        <v>48.657615964587208</v>
      </c>
      <c r="D37">
        <v>1000</v>
      </c>
      <c r="E37" s="14">
        <f t="shared" si="1"/>
        <v>42.506342767304453</v>
      </c>
      <c r="G37">
        <v>1000</v>
      </c>
      <c r="H37" s="14">
        <f t="shared" si="2"/>
        <v>33.737306612069979</v>
      </c>
      <c r="J37">
        <v>1000</v>
      </c>
      <c r="K37" s="14">
        <f t="shared" si="3"/>
        <v>20.833632747980726</v>
      </c>
      <c r="AM37">
        <v>1000</v>
      </c>
      <c r="AN37" s="14">
        <f t="shared" si="4"/>
        <v>45.436545739052775</v>
      </c>
      <c r="AP37">
        <v>1000</v>
      </c>
      <c r="AQ37" s="14">
        <f t="shared" si="5"/>
        <v>40.215785541946694</v>
      </c>
      <c r="AS37">
        <v>1000</v>
      </c>
      <c r="AT37" s="14">
        <f t="shared" si="6"/>
        <v>32.642055433804394</v>
      </c>
      <c r="AV37">
        <v>1000</v>
      </c>
      <c r="AW37" s="14">
        <f t="shared" si="7"/>
        <v>20.833632747980726</v>
      </c>
      <c r="BY37">
        <v>1000</v>
      </c>
      <c r="BZ37" s="14">
        <f t="shared" si="8"/>
        <v>52.414827884177932</v>
      </c>
      <c r="CB37">
        <v>1000</v>
      </c>
      <c r="CC37" s="14">
        <f t="shared" si="9"/>
        <v>45.78856970213328</v>
      </c>
      <c r="CE37">
        <v>1000</v>
      </c>
      <c r="CF37" s="14">
        <f t="shared" si="10"/>
        <v>36.342411856642798</v>
      </c>
      <c r="CH37">
        <v>1000</v>
      </c>
      <c r="CI37" s="14">
        <f t="shared" si="11"/>
        <v>22.104188991842314</v>
      </c>
    </row>
    <row r="38" spans="1:87" x14ac:dyDescent="0.25">
      <c r="A38">
        <v>2000</v>
      </c>
      <c r="B38" s="14">
        <f t="shared" si="0"/>
        <v>61.304754591484262</v>
      </c>
      <c r="D38">
        <v>2000</v>
      </c>
      <c r="E38" s="14">
        <f t="shared" si="1"/>
        <v>53.55463600657356</v>
      </c>
      <c r="G38">
        <v>2000</v>
      </c>
      <c r="H38" s="14">
        <f t="shared" si="2"/>
        <v>42.506342767304453</v>
      </c>
      <c r="J38">
        <v>2000</v>
      </c>
      <c r="K38" s="14">
        <f t="shared" si="3"/>
        <v>25.853216280382604</v>
      </c>
      <c r="AM38">
        <v>2000</v>
      </c>
      <c r="AN38" s="14">
        <f t="shared" si="4"/>
        <v>55.978900682714553</v>
      </c>
      <c r="AP38">
        <v>2000</v>
      </c>
      <c r="AQ38" s="14">
        <f t="shared" si="5"/>
        <v>49.546800446915171</v>
      </c>
      <c r="AS38">
        <v>2000</v>
      </c>
      <c r="AT38" s="14">
        <f t="shared" si="6"/>
        <v>40.215785541946694</v>
      </c>
      <c r="AV38">
        <v>2000</v>
      </c>
      <c r="AW38" s="14">
        <f t="shared" si="7"/>
        <v>25.667529066959286</v>
      </c>
      <c r="BY38">
        <v>2000</v>
      </c>
      <c r="BZ38" s="14">
        <f t="shared" si="8"/>
        <v>66.038544977892542</v>
      </c>
      <c r="CB38">
        <v>2000</v>
      </c>
      <c r="CC38" s="14">
        <f t="shared" si="9"/>
        <v>57.689982812296321</v>
      </c>
      <c r="CE38">
        <v>2000</v>
      </c>
      <c r="CF38" s="14">
        <f t="shared" si="10"/>
        <v>45.78856970213328</v>
      </c>
      <c r="CH38">
        <v>2000</v>
      </c>
      <c r="CI38" s="14">
        <f t="shared" si="11"/>
        <v>27.849533001676669</v>
      </c>
    </row>
    <row r="39" spans="1:87" x14ac:dyDescent="0.25">
      <c r="A39">
        <v>3000</v>
      </c>
      <c r="B39" s="14">
        <f t="shared" si="0"/>
        <v>70.176425717108771</v>
      </c>
      <c r="D39">
        <v>3000</v>
      </c>
      <c r="E39" s="14">
        <f t="shared" si="1"/>
        <v>61.304754591484262</v>
      </c>
      <c r="G39">
        <v>3000</v>
      </c>
      <c r="H39" s="14">
        <f t="shared" si="2"/>
        <v>48.657615964587208</v>
      </c>
      <c r="J39">
        <v>3000</v>
      </c>
      <c r="K39" s="14">
        <f t="shared" si="3"/>
        <v>29.594544891965647</v>
      </c>
      <c r="AM39">
        <v>3000</v>
      </c>
      <c r="AN39" s="14">
        <f t="shared" si="4"/>
        <v>63.246007681214934</v>
      </c>
      <c r="AP39">
        <v>3000</v>
      </c>
      <c r="AQ39" s="14">
        <f t="shared" si="5"/>
        <v>55.978900682714553</v>
      </c>
      <c r="AS39">
        <v>3000</v>
      </c>
      <c r="AT39" s="14">
        <f t="shared" si="6"/>
        <v>45.436545739052775</v>
      </c>
      <c r="AV39">
        <v>3000</v>
      </c>
      <c r="AW39" s="14">
        <f t="shared" si="7"/>
        <v>28.999653811136504</v>
      </c>
      <c r="BY39">
        <v>3000</v>
      </c>
      <c r="BZ39" s="14">
        <f t="shared" si="8"/>
        <v>75.595262993692359</v>
      </c>
      <c r="CB39">
        <v>3000</v>
      </c>
      <c r="CC39" s="14">
        <f t="shared" si="9"/>
        <v>66.038544977892542</v>
      </c>
      <c r="CE39">
        <v>3000</v>
      </c>
      <c r="CF39" s="14">
        <f t="shared" si="10"/>
        <v>52.414827884177932</v>
      </c>
      <c r="CH39">
        <v>3000</v>
      </c>
      <c r="CI39" s="14">
        <f t="shared" si="11"/>
        <v>31.879757075478334</v>
      </c>
    </row>
    <row r="40" spans="1:87" x14ac:dyDescent="0.25">
      <c r="A40">
        <v>4000</v>
      </c>
      <c r="B40" s="14">
        <f t="shared" si="0"/>
        <v>77.239150768450386</v>
      </c>
      <c r="D40">
        <v>4000</v>
      </c>
      <c r="E40" s="14">
        <f t="shared" si="1"/>
        <v>67.474613224139944</v>
      </c>
      <c r="G40">
        <v>4000</v>
      </c>
      <c r="H40" s="14">
        <f t="shared" si="2"/>
        <v>53.55463600657356</v>
      </c>
      <c r="J40">
        <v>4000</v>
      </c>
      <c r="K40" s="14">
        <f t="shared" si="3"/>
        <v>32.573011399138885</v>
      </c>
      <c r="AM40">
        <v>4000</v>
      </c>
      <c r="AN40" s="14">
        <f t="shared" si="4"/>
        <v>68.967331707873498</v>
      </c>
      <c r="AP40">
        <v>4000</v>
      </c>
      <c r="AQ40" s="14">
        <f t="shared" si="5"/>
        <v>61.042831849346527</v>
      </c>
      <c r="AS40">
        <v>4000</v>
      </c>
      <c r="AT40" s="14">
        <f t="shared" si="6"/>
        <v>49.546800446915171</v>
      </c>
      <c r="AV40">
        <v>4000</v>
      </c>
      <c r="AW40" s="14">
        <f t="shared" si="7"/>
        <v>31.623003840607467</v>
      </c>
      <c r="BY40">
        <v>4000</v>
      </c>
      <c r="BZ40" s="14">
        <f t="shared" si="8"/>
        <v>83.203352922076164</v>
      </c>
      <c r="CB40">
        <v>4000</v>
      </c>
      <c r="CC40" s="14">
        <f t="shared" si="9"/>
        <v>72.684823713285581</v>
      </c>
      <c r="CE40">
        <v>4000</v>
      </c>
      <c r="CF40" s="14">
        <f t="shared" si="10"/>
        <v>57.689982812296321</v>
      </c>
      <c r="CH40">
        <v>4000</v>
      </c>
      <c r="CI40" s="14">
        <f t="shared" si="11"/>
        <v>35.088212858554392</v>
      </c>
    </row>
    <row r="41" spans="1:87" x14ac:dyDescent="0.25">
      <c r="A41">
        <v>5000</v>
      </c>
      <c r="B41" s="14">
        <f t="shared" si="0"/>
        <v>83.203352922076206</v>
      </c>
      <c r="D41">
        <v>5000</v>
      </c>
      <c r="E41" s="14">
        <f t="shared" si="1"/>
        <v>72.684823713285596</v>
      </c>
      <c r="G41">
        <v>5000</v>
      </c>
      <c r="H41" s="14">
        <f t="shared" si="2"/>
        <v>57.689982812296357</v>
      </c>
      <c r="J41">
        <v>5000</v>
      </c>
      <c r="K41" s="14">
        <f t="shared" si="3"/>
        <v>35.0882128585544</v>
      </c>
      <c r="AM41">
        <v>5000</v>
      </c>
      <c r="AN41" s="14">
        <f t="shared" si="4"/>
        <v>73.759207970102807</v>
      </c>
      <c r="AP41">
        <v>5000</v>
      </c>
      <c r="AQ41" s="14">
        <f t="shared" si="5"/>
        <v>65.284110867608746</v>
      </c>
      <c r="AS41">
        <v>5000</v>
      </c>
      <c r="AT41" s="14">
        <f t="shared" si="6"/>
        <v>52.989330860251123</v>
      </c>
      <c r="AV41">
        <v>5000</v>
      </c>
      <c r="AW41" s="14">
        <f t="shared" si="7"/>
        <v>33.820182094306574</v>
      </c>
      <c r="BY41">
        <v>5000</v>
      </c>
      <c r="BZ41" s="14">
        <f t="shared" si="8"/>
        <v>89.628094931143323</v>
      </c>
      <c r="CB41">
        <v>5000</v>
      </c>
      <c r="CC41" s="14">
        <f t="shared" si="9"/>
        <v>78.297352823377267</v>
      </c>
      <c r="CE41">
        <v>5000</v>
      </c>
      <c r="CF41" s="14">
        <f t="shared" si="10"/>
        <v>62.144650119077184</v>
      </c>
      <c r="CH41">
        <v>5000</v>
      </c>
      <c r="CI41" s="14">
        <f t="shared" si="11"/>
        <v>37.797631496846193</v>
      </c>
    </row>
    <row r="42" spans="1:87" x14ac:dyDescent="0.25">
      <c r="A42">
        <v>6000</v>
      </c>
      <c r="B42" s="14">
        <f t="shared" si="0"/>
        <v>88.416755967369284</v>
      </c>
      <c r="D42">
        <v>6000</v>
      </c>
      <c r="E42" s="14">
        <f t="shared" si="1"/>
        <v>77.239150768450386</v>
      </c>
      <c r="G42">
        <v>6000</v>
      </c>
      <c r="H42" s="14">
        <f t="shared" si="2"/>
        <v>61.304754591484262</v>
      </c>
      <c r="J42">
        <v>6000</v>
      </c>
      <c r="K42" s="14">
        <f t="shared" si="3"/>
        <v>37.286790071446312</v>
      </c>
      <c r="AM42">
        <v>6000</v>
      </c>
      <c r="AN42" s="14">
        <f t="shared" si="4"/>
        <v>77.920579678263593</v>
      </c>
      <c r="AP42">
        <v>6000</v>
      </c>
      <c r="AQ42" s="14">
        <f t="shared" si="5"/>
        <v>68.967331707873498</v>
      </c>
      <c r="AS42">
        <v>6000</v>
      </c>
      <c r="AT42" s="14">
        <f t="shared" si="6"/>
        <v>55.978900682714553</v>
      </c>
      <c r="AV42">
        <v>6000</v>
      </c>
      <c r="AW42" s="14">
        <f t="shared" si="7"/>
        <v>35.728260459100589</v>
      </c>
      <c r="BY42">
        <v>6000</v>
      </c>
      <c r="BZ42" s="14">
        <f t="shared" si="8"/>
        <v>95.244063118091958</v>
      </c>
      <c r="CB42">
        <v>6000</v>
      </c>
      <c r="CC42" s="14">
        <f t="shared" si="9"/>
        <v>83.203352922076164</v>
      </c>
      <c r="CE42">
        <v>6000</v>
      </c>
      <c r="CF42" s="14">
        <f t="shared" si="10"/>
        <v>66.038544977892542</v>
      </c>
      <c r="CH42">
        <v>6000</v>
      </c>
      <c r="CI42" s="14">
        <f t="shared" si="11"/>
        <v>40.16597700493017</v>
      </c>
    </row>
    <row r="43" spans="1:87" x14ac:dyDescent="0.25">
      <c r="A43">
        <v>7000</v>
      </c>
      <c r="B43" s="14">
        <f t="shared" si="0"/>
        <v>93.078670858022477</v>
      </c>
      <c r="D43">
        <v>7000</v>
      </c>
      <c r="E43" s="14">
        <f t="shared" si="1"/>
        <v>81.31170854518831</v>
      </c>
      <c r="G43">
        <v>7000</v>
      </c>
      <c r="H43" s="14">
        <f t="shared" si="2"/>
        <v>64.537145840981765</v>
      </c>
      <c r="J43">
        <v>7000</v>
      </c>
      <c r="K43" s="14">
        <f t="shared" si="3"/>
        <v>39.25279572226308</v>
      </c>
      <c r="AM43">
        <v>7000</v>
      </c>
      <c r="AN43" s="14">
        <f t="shared" si="4"/>
        <v>81.621611783334203</v>
      </c>
      <c r="AP43">
        <v>7000</v>
      </c>
      <c r="AQ43" s="14">
        <f t="shared" si="5"/>
        <v>72.243106989651793</v>
      </c>
      <c r="AS43">
        <v>7000</v>
      </c>
      <c r="AT43" s="14">
        <f t="shared" si="6"/>
        <v>58.637758066588447</v>
      </c>
      <c r="AV43">
        <v>7000</v>
      </c>
      <c r="AW43" s="14">
        <f t="shared" si="7"/>
        <v>37.425263222214539</v>
      </c>
      <c r="BY43">
        <v>7000</v>
      </c>
      <c r="BZ43" s="14">
        <f t="shared" si="8"/>
        <v>100.26595869929167</v>
      </c>
      <c r="CB43">
        <v>7000</v>
      </c>
      <c r="CC43" s="14">
        <f t="shared" si="9"/>
        <v>87.590382797757812</v>
      </c>
      <c r="CE43">
        <v>7000</v>
      </c>
      <c r="CF43" s="14">
        <f t="shared" si="10"/>
        <v>69.520532897729012</v>
      </c>
      <c r="CH43">
        <v>7000</v>
      </c>
      <c r="CI43" s="14">
        <f t="shared" si="11"/>
        <v>42.283792392389351</v>
      </c>
    </row>
    <row r="44" spans="1:87" x14ac:dyDescent="0.25">
      <c r="A44">
        <v>8000</v>
      </c>
      <c r="B44" s="14">
        <f t="shared" si="0"/>
        <v>97.315231929174431</v>
      </c>
      <c r="D44">
        <v>8000</v>
      </c>
      <c r="E44" s="14">
        <f t="shared" si="1"/>
        <v>85.012685534608906</v>
      </c>
      <c r="G44">
        <v>8000</v>
      </c>
      <c r="H44" s="14">
        <f t="shared" si="2"/>
        <v>67.474613224139944</v>
      </c>
      <c r="J44">
        <v>8000</v>
      </c>
      <c r="K44" s="14">
        <f t="shared" si="3"/>
        <v>41.039422720240744</v>
      </c>
      <c r="AM44">
        <v>8000</v>
      </c>
      <c r="AN44" s="14">
        <f t="shared" si="4"/>
        <v>84.969386409772554</v>
      </c>
      <c r="AP44">
        <v>8000</v>
      </c>
      <c r="AQ44" s="14">
        <f t="shared" si="5"/>
        <v>75.206214863054655</v>
      </c>
      <c r="AS44">
        <v>8000</v>
      </c>
      <c r="AT44" s="14">
        <f t="shared" si="6"/>
        <v>61.042831849346527</v>
      </c>
      <c r="AV44">
        <v>8000</v>
      </c>
      <c r="AW44" s="14">
        <f t="shared" si="7"/>
        <v>38.960289839131825</v>
      </c>
      <c r="BY44">
        <v>8000</v>
      </c>
      <c r="BZ44" s="14">
        <f t="shared" si="8"/>
        <v>104.82965576835588</v>
      </c>
      <c r="CB44">
        <v>8000</v>
      </c>
      <c r="CC44" s="14">
        <f t="shared" si="9"/>
        <v>91.577139404266561</v>
      </c>
      <c r="CE44">
        <v>8000</v>
      </c>
      <c r="CF44" s="14">
        <f t="shared" si="10"/>
        <v>72.684823713285581</v>
      </c>
      <c r="CH44">
        <v>8000</v>
      </c>
      <c r="CI44" s="14">
        <f t="shared" si="11"/>
        <v>44.208377983684649</v>
      </c>
    </row>
    <row r="45" spans="1:87" x14ac:dyDescent="0.25">
      <c r="A45">
        <v>9000</v>
      </c>
      <c r="B45" s="14">
        <f t="shared" si="0"/>
        <v>101.21191983620996</v>
      </c>
      <c r="D45">
        <v>9000</v>
      </c>
      <c r="E45" s="14">
        <f t="shared" si="1"/>
        <v>88.416755967369284</v>
      </c>
      <c r="G45">
        <v>9000</v>
      </c>
      <c r="H45" s="14">
        <f t="shared" si="2"/>
        <v>70.176425717108771</v>
      </c>
      <c r="J45">
        <v>9000</v>
      </c>
      <c r="K45" s="14">
        <f t="shared" si="3"/>
        <v>42.682719653880774</v>
      </c>
      <c r="AM45">
        <v>9000</v>
      </c>
      <c r="AN45" s="14">
        <f t="shared" si="4"/>
        <v>88.036126482525347</v>
      </c>
      <c r="AP45">
        <v>9000</v>
      </c>
      <c r="AQ45" s="14">
        <f t="shared" si="5"/>
        <v>77.920579678263593</v>
      </c>
      <c r="AS45">
        <v>9000</v>
      </c>
      <c r="AT45" s="14">
        <f t="shared" si="6"/>
        <v>63.246007681214934</v>
      </c>
      <c r="AV45">
        <v>9000</v>
      </c>
      <c r="AW45" s="14">
        <f t="shared" si="7"/>
        <v>40.366456073162503</v>
      </c>
      <c r="BY45">
        <v>9000</v>
      </c>
      <c r="BZ45" s="14">
        <f t="shared" si="8"/>
        <v>109.02723556992841</v>
      </c>
      <c r="CB45">
        <v>9000</v>
      </c>
      <c r="CC45" s="14">
        <f t="shared" si="9"/>
        <v>95.244063118091958</v>
      </c>
      <c r="CE45">
        <v>9000</v>
      </c>
      <c r="CF45" s="14">
        <f t="shared" si="10"/>
        <v>75.595262993692359</v>
      </c>
      <c r="CH45">
        <v>9000</v>
      </c>
      <c r="CI45" s="14">
        <f t="shared" si="11"/>
        <v>45.978565943613205</v>
      </c>
    </row>
    <row r="46" spans="1:87" x14ac:dyDescent="0.25">
      <c r="A46">
        <v>10000</v>
      </c>
      <c r="B46" s="14">
        <f t="shared" si="0"/>
        <v>104.82965576835593</v>
      </c>
      <c r="D46">
        <v>10000</v>
      </c>
      <c r="E46" s="14">
        <f t="shared" si="1"/>
        <v>91.577139404266575</v>
      </c>
      <c r="G46">
        <v>10000</v>
      </c>
      <c r="H46" s="14">
        <f t="shared" si="2"/>
        <v>72.684823713285596</v>
      </c>
      <c r="J46">
        <v>10000</v>
      </c>
      <c r="K46" s="14">
        <f t="shared" si="3"/>
        <v>44.208377983684649</v>
      </c>
      <c r="AM46">
        <v>10000</v>
      </c>
      <c r="AN46" s="14">
        <f t="shared" si="4"/>
        <v>90.873091478105593</v>
      </c>
      <c r="AP46">
        <v>10000</v>
      </c>
      <c r="AQ46" s="14">
        <f t="shared" si="5"/>
        <v>80.431571083893374</v>
      </c>
      <c r="AS46">
        <v>10000</v>
      </c>
      <c r="AT46" s="14">
        <f t="shared" si="6"/>
        <v>65.284110867608746</v>
      </c>
      <c r="AV46">
        <v>10000</v>
      </c>
      <c r="AW46" s="14">
        <f t="shared" si="7"/>
        <v>41.667265495961459</v>
      </c>
      <c r="BY46">
        <v>10000</v>
      </c>
      <c r="BZ46" s="14">
        <f t="shared" si="8"/>
        <v>112.92432346572348</v>
      </c>
      <c r="CB46">
        <v>10000</v>
      </c>
      <c r="CC46" s="14">
        <f t="shared" si="9"/>
        <v>98.648482973218819</v>
      </c>
      <c r="CE46">
        <v>10000</v>
      </c>
      <c r="CF46" s="14">
        <f t="shared" si="10"/>
        <v>78.297352823377267</v>
      </c>
      <c r="CH46">
        <v>10000</v>
      </c>
      <c r="CI46" s="14">
        <f t="shared" si="11"/>
        <v>47.622031559045986</v>
      </c>
    </row>
    <row r="47" spans="1:87" x14ac:dyDescent="0.25">
      <c r="A47">
        <v>11000</v>
      </c>
      <c r="B47" s="14">
        <f t="shared" si="0"/>
        <v>108.21356915980962</v>
      </c>
      <c r="D47">
        <v>11000</v>
      </c>
      <c r="E47" s="14">
        <f t="shared" si="1"/>
        <v>94.533260037400154</v>
      </c>
      <c r="G47">
        <v>11000</v>
      </c>
      <c r="H47" s="14">
        <f t="shared" si="2"/>
        <v>75.031098214676163</v>
      </c>
      <c r="J47">
        <v>11000</v>
      </c>
      <c r="K47" s="14">
        <f t="shared" si="3"/>
        <v>45.635429529136708</v>
      </c>
      <c r="AM47">
        <v>11000</v>
      </c>
      <c r="AN47" s="14">
        <f t="shared" si="4"/>
        <v>93.518114643283894</v>
      </c>
      <c r="AP47">
        <v>11000</v>
      </c>
      <c r="AQ47" s="14">
        <f t="shared" si="5"/>
        <v>82.772675202485459</v>
      </c>
      <c r="AS47">
        <v>11000</v>
      </c>
      <c r="AT47" s="14">
        <f t="shared" si="6"/>
        <v>67.184321180190693</v>
      </c>
      <c r="AV47">
        <v>11000</v>
      </c>
      <c r="AW47" s="14">
        <f t="shared" si="7"/>
        <v>42.880065464288805</v>
      </c>
      <c r="BY47">
        <v>11000</v>
      </c>
      <c r="BZ47" s="14">
        <f t="shared" si="8"/>
        <v>116.56953366502911</v>
      </c>
      <c r="CB47">
        <v>11000</v>
      </c>
      <c r="CC47" s="14">
        <f t="shared" si="9"/>
        <v>101.83286739318982</v>
      </c>
      <c r="CE47">
        <v>11000</v>
      </c>
      <c r="CF47" s="14">
        <f t="shared" si="10"/>
        <v>80.824800412443821</v>
      </c>
      <c r="CH47">
        <v>11000</v>
      </c>
      <c r="CI47" s="14">
        <f t="shared" si="11"/>
        <v>49.15927623603875</v>
      </c>
    </row>
    <row r="48" spans="1:87" x14ac:dyDescent="0.25">
      <c r="A48">
        <v>12000</v>
      </c>
      <c r="B48" s="14">
        <f t="shared" si="0"/>
        <v>111.39813200670672</v>
      </c>
      <c r="D48">
        <v>12000</v>
      </c>
      <c r="E48" s="14">
        <f t="shared" si="1"/>
        <v>97.315231929174431</v>
      </c>
      <c r="G48">
        <v>12000</v>
      </c>
      <c r="H48" s="14">
        <f t="shared" si="2"/>
        <v>77.239150768450386</v>
      </c>
      <c r="J48">
        <v>12000</v>
      </c>
      <c r="K48" s="14">
        <f t="shared" si="3"/>
        <v>46.978411694026377</v>
      </c>
      <c r="AM48">
        <v>12000</v>
      </c>
      <c r="AN48" s="14">
        <f t="shared" si="4"/>
        <v>95.999999999999915</v>
      </c>
      <c r="AP48">
        <v>12000</v>
      </c>
      <c r="AQ48" s="14">
        <f t="shared" si="5"/>
        <v>84.969386409772554</v>
      </c>
      <c r="AS48">
        <v>12000</v>
      </c>
      <c r="AT48" s="14">
        <f t="shared" si="6"/>
        <v>68.967331707873498</v>
      </c>
      <c r="AV48">
        <v>12000</v>
      </c>
      <c r="AW48" s="14">
        <f t="shared" si="7"/>
        <v>44.018063241262666</v>
      </c>
      <c r="BY48">
        <v>12000</v>
      </c>
      <c r="BZ48" s="14">
        <f t="shared" si="8"/>
        <v>120</v>
      </c>
      <c r="CB48">
        <v>12000</v>
      </c>
      <c r="CC48" s="14">
        <f t="shared" si="9"/>
        <v>104.82965576835588</v>
      </c>
      <c r="CE48">
        <v>12000</v>
      </c>
      <c r="CF48" s="14">
        <f t="shared" si="10"/>
        <v>83.203352922076164</v>
      </c>
      <c r="CH48">
        <v>12000</v>
      </c>
      <c r="CI48" s="14">
        <f t="shared" si="11"/>
        <v>50.605959918104965</v>
      </c>
    </row>
    <row r="49" spans="1:87" x14ac:dyDescent="0.25">
      <c r="A49">
        <v>13000</v>
      </c>
      <c r="B49" s="14">
        <f t="shared" si="0"/>
        <v>114.41034023932917</v>
      </c>
      <c r="D49">
        <v>13000</v>
      </c>
      <c r="E49" s="14">
        <f t="shared" si="1"/>
        <v>99.946638196911309</v>
      </c>
      <c r="G49">
        <v>13000</v>
      </c>
      <c r="H49" s="14">
        <f t="shared" si="2"/>
        <v>79.327699307231001</v>
      </c>
      <c r="J49">
        <v>13000</v>
      </c>
      <c r="K49" s="14">
        <f t="shared" si="3"/>
        <v>48.24870910306872</v>
      </c>
      <c r="AM49">
        <v>13000</v>
      </c>
      <c r="AN49" s="14">
        <f t="shared" si="4"/>
        <v>98.34123765877186</v>
      </c>
      <c r="AP49">
        <v>13000</v>
      </c>
      <c r="AQ49" s="14">
        <f t="shared" si="5"/>
        <v>87.041610652536136</v>
      </c>
      <c r="AS49">
        <v>13000</v>
      </c>
      <c r="AT49" s="14">
        <f t="shared" si="6"/>
        <v>70.649299564326512</v>
      </c>
      <c r="AV49">
        <v>13000</v>
      </c>
      <c r="AW49" s="14">
        <f t="shared" si="7"/>
        <v>45.09157102591525</v>
      </c>
      <c r="BY49">
        <v>13000</v>
      </c>
      <c r="BZ49" s="14">
        <f t="shared" si="8"/>
        <v>123.24480295498074</v>
      </c>
      <c r="CB49">
        <v>13000</v>
      </c>
      <c r="CC49" s="14">
        <f t="shared" si="9"/>
        <v>107.6642522417457</v>
      </c>
      <c r="CE49">
        <v>13000</v>
      </c>
      <c r="CF49" s="14">
        <f t="shared" si="10"/>
        <v>85.453173633958343</v>
      </c>
      <c r="CH49">
        <v>13000</v>
      </c>
      <c r="CI49" s="14">
        <f t="shared" si="11"/>
        <v>51.974346320454181</v>
      </c>
    </row>
    <row r="50" spans="1:87" x14ac:dyDescent="0.25">
      <c r="A50">
        <v>14000</v>
      </c>
      <c r="B50" s="14">
        <f t="shared" si="0"/>
        <v>117.27177671025905</v>
      </c>
      <c r="D50">
        <v>14000</v>
      </c>
      <c r="E50" s="14">
        <f t="shared" si="1"/>
        <v>102.44633319899957</v>
      </c>
      <c r="G50">
        <v>14000</v>
      </c>
      <c r="H50" s="14">
        <f t="shared" si="2"/>
        <v>81.31170854518831</v>
      </c>
      <c r="J50">
        <v>14000</v>
      </c>
      <c r="K50" s="14">
        <f t="shared" si="3"/>
        <v>49.455423597702698</v>
      </c>
      <c r="AM50">
        <v>14000</v>
      </c>
      <c r="AN50" s="14">
        <f t="shared" si="4"/>
        <v>100.55975922604546</v>
      </c>
      <c r="AP50">
        <v>14000</v>
      </c>
      <c r="AQ50" s="14">
        <f t="shared" si="5"/>
        <v>89.005219155745323</v>
      </c>
      <c r="AS50">
        <v>14000</v>
      </c>
      <c r="AT50" s="14">
        <f t="shared" si="6"/>
        <v>72.243106989651793</v>
      </c>
      <c r="AV50">
        <v>14000</v>
      </c>
      <c r="AW50" s="14">
        <f t="shared" si="7"/>
        <v>46.108810845189758</v>
      </c>
      <c r="BY50">
        <v>14000</v>
      </c>
      <c r="BZ50" s="14">
        <f t="shared" si="8"/>
        <v>126.3271919531276</v>
      </c>
      <c r="CB50">
        <v>14000</v>
      </c>
      <c r="CC50" s="14">
        <f t="shared" si="9"/>
        <v>110.35696705524484</v>
      </c>
      <c r="CE50">
        <v>14000</v>
      </c>
      <c r="CF50" s="14">
        <f t="shared" si="10"/>
        <v>87.590382797757812</v>
      </c>
      <c r="CH50">
        <v>14000</v>
      </c>
      <c r="CI50" s="14">
        <f t="shared" si="11"/>
        <v>53.27424010455605</v>
      </c>
    </row>
    <row r="51" spans="1:87" x14ac:dyDescent="0.25">
      <c r="A51">
        <v>15000</v>
      </c>
      <c r="B51" s="14">
        <f t="shared" si="0"/>
        <v>120.00000000000001</v>
      </c>
      <c r="D51">
        <v>15000</v>
      </c>
      <c r="E51" s="14">
        <f t="shared" si="1"/>
        <v>104.82965576835593</v>
      </c>
      <c r="G51">
        <v>15000</v>
      </c>
      <c r="H51" s="14">
        <f t="shared" si="2"/>
        <v>83.203352922076206</v>
      </c>
      <c r="J51">
        <v>15000</v>
      </c>
      <c r="K51" s="14">
        <f t="shared" si="3"/>
        <v>50.605959918104965</v>
      </c>
      <c r="AM51">
        <v>15000</v>
      </c>
      <c r="AN51" s="14">
        <f t="shared" si="4"/>
        <v>102.67011626783714</v>
      </c>
      <c r="AP51">
        <v>15000</v>
      </c>
      <c r="AQ51" s="14">
        <f t="shared" si="5"/>
        <v>90.873091478105593</v>
      </c>
      <c r="AS51">
        <v>15000</v>
      </c>
      <c r="AT51" s="14">
        <f t="shared" si="6"/>
        <v>73.759207970102807</v>
      </c>
      <c r="AV51">
        <v>15000</v>
      </c>
      <c r="AW51" s="14">
        <f t="shared" si="7"/>
        <v>47.076454904848418</v>
      </c>
      <c r="BY51">
        <v>15000</v>
      </c>
      <c r="BZ51" s="14">
        <f t="shared" si="8"/>
        <v>129.266081401913</v>
      </c>
      <c r="CB51">
        <v>15000</v>
      </c>
      <c r="CC51" s="14">
        <f t="shared" si="9"/>
        <v>112.92432346572348</v>
      </c>
      <c r="CE51">
        <v>15000</v>
      </c>
      <c r="CF51" s="14">
        <f t="shared" si="10"/>
        <v>89.628094931143323</v>
      </c>
      <c r="CH51">
        <v>15000</v>
      </c>
      <c r="CI51" s="14">
        <f t="shared" si="11"/>
        <v>54.513617784964197</v>
      </c>
    </row>
    <row r="52" spans="1:87" x14ac:dyDescent="0.25">
      <c r="A52">
        <v>16000</v>
      </c>
      <c r="B52" s="14">
        <f t="shared" si="0"/>
        <v>122.60950918296855</v>
      </c>
      <c r="D52">
        <v>16000</v>
      </c>
      <c r="E52" s="14">
        <f t="shared" si="1"/>
        <v>107.10927201314716</v>
      </c>
      <c r="G52">
        <v>16000</v>
      </c>
      <c r="H52" s="14">
        <f t="shared" si="2"/>
        <v>85.012685534608906</v>
      </c>
      <c r="J52">
        <v>16000</v>
      </c>
      <c r="K52" s="14">
        <f t="shared" si="3"/>
        <v>51.706432560765215</v>
      </c>
      <c r="AM52">
        <v>16000</v>
      </c>
      <c r="AN52" s="14">
        <f t="shared" si="4"/>
        <v>104.68429687020951</v>
      </c>
      <c r="AP52">
        <v>16000</v>
      </c>
      <c r="AQ52" s="14">
        <f t="shared" si="5"/>
        <v>92.655838247918567</v>
      </c>
      <c r="AS52">
        <v>16000</v>
      </c>
      <c r="AT52" s="14">
        <f t="shared" si="6"/>
        <v>75.206214863054655</v>
      </c>
      <c r="AV52">
        <v>16000</v>
      </c>
      <c r="AW52" s="14">
        <f t="shared" si="7"/>
        <v>47.999999999999979</v>
      </c>
      <c r="BY52">
        <v>16000</v>
      </c>
      <c r="BZ52" s="14">
        <f t="shared" si="8"/>
        <v>132.07708995578508</v>
      </c>
      <c r="CB52">
        <v>16000</v>
      </c>
      <c r="CC52" s="14">
        <f t="shared" si="9"/>
        <v>115.3799656245927</v>
      </c>
      <c r="CE52">
        <v>16000</v>
      </c>
      <c r="CF52" s="14">
        <f t="shared" si="10"/>
        <v>91.577139404266561</v>
      </c>
      <c r="CH52">
        <v>16000</v>
      </c>
      <c r="CI52" s="14">
        <f t="shared" si="11"/>
        <v>55.699066003353344</v>
      </c>
    </row>
    <row r="53" spans="1:87" x14ac:dyDescent="0.25">
      <c r="A53">
        <v>17000</v>
      </c>
      <c r="B53" s="14">
        <f t="shared" si="0"/>
        <v>125.11243217506139</v>
      </c>
      <c r="D53">
        <v>17000</v>
      </c>
      <c r="E53" s="14">
        <f t="shared" si="1"/>
        <v>109.29577664377877</v>
      </c>
      <c r="G53">
        <v>17000</v>
      </c>
      <c r="H53" s="14">
        <f t="shared" si="2"/>
        <v>86.74811541000787</v>
      </c>
      <c r="J53">
        <v>17000</v>
      </c>
      <c r="K53" s="14">
        <f t="shared" si="3"/>
        <v>52.761956065898161</v>
      </c>
      <c r="AM53">
        <v>17000</v>
      </c>
      <c r="AN53" s="14">
        <f t="shared" si="4"/>
        <v>106.61230687034167</v>
      </c>
      <c r="AP53">
        <v>17000</v>
      </c>
      <c r="AQ53" s="14">
        <f t="shared" si="5"/>
        <v>94.362315609409507</v>
      </c>
      <c r="AS53">
        <v>17000</v>
      </c>
      <c r="AT53" s="14">
        <f t="shared" si="6"/>
        <v>76.591315959046412</v>
      </c>
      <c r="AV53">
        <v>17000</v>
      </c>
      <c r="AW53" s="14">
        <f t="shared" si="7"/>
        <v>48.884034022037532</v>
      </c>
      <c r="BY53">
        <v>17000</v>
      </c>
      <c r="BZ53" s="14">
        <f t="shared" si="8"/>
        <v>134.77328201610669</v>
      </c>
      <c r="CB53">
        <v>17000</v>
      </c>
      <c r="CC53" s="14">
        <f t="shared" si="9"/>
        <v>117.73530633766673</v>
      </c>
      <c r="CE53">
        <v>17000</v>
      </c>
      <c r="CF53" s="14">
        <f t="shared" si="10"/>
        <v>93.446574567105174</v>
      </c>
      <c r="CH53">
        <v>17000</v>
      </c>
      <c r="CI53" s="14">
        <f t="shared" si="11"/>
        <v>56.836094231154576</v>
      </c>
    </row>
    <row r="54" spans="1:87" x14ac:dyDescent="0.25">
      <c r="A54">
        <v>18000</v>
      </c>
      <c r="B54" s="14">
        <f t="shared" si="0"/>
        <v>127.51902830191341</v>
      </c>
      <c r="D54">
        <v>18000</v>
      </c>
      <c r="E54" s="14">
        <f t="shared" si="1"/>
        <v>111.39813200670672</v>
      </c>
      <c r="G54">
        <v>18000</v>
      </c>
      <c r="H54" s="14">
        <f t="shared" si="2"/>
        <v>88.416755967369284</v>
      </c>
      <c r="J54">
        <v>18000</v>
      </c>
      <c r="K54" s="14">
        <f t="shared" si="3"/>
        <v>53.776856958685983</v>
      </c>
      <c r="AM54">
        <v>18000</v>
      </c>
      <c r="AN54" s="14">
        <f t="shared" si="4"/>
        <v>108.46259328689277</v>
      </c>
      <c r="AP54">
        <v>18000</v>
      </c>
      <c r="AQ54" s="14">
        <f t="shared" si="5"/>
        <v>95.999999999999915</v>
      </c>
      <c r="AS54">
        <v>18000</v>
      </c>
      <c r="AT54" s="14">
        <f t="shared" si="6"/>
        <v>77.920579678263593</v>
      </c>
      <c r="AV54">
        <v>18000</v>
      </c>
      <c r="AW54" s="14">
        <f t="shared" si="7"/>
        <v>49.732430110560401</v>
      </c>
      <c r="BY54">
        <v>18000</v>
      </c>
      <c r="BZ54" s="14">
        <f t="shared" si="8"/>
        <v>137.36570910639989</v>
      </c>
      <c r="CB54">
        <v>18000</v>
      </c>
      <c r="CC54" s="14">
        <f t="shared" si="9"/>
        <v>120</v>
      </c>
      <c r="CE54">
        <v>18000</v>
      </c>
      <c r="CF54" s="14">
        <f t="shared" si="10"/>
        <v>95.244063118091958</v>
      </c>
      <c r="CH54">
        <v>18000</v>
      </c>
      <c r="CI54" s="14">
        <f t="shared" si="11"/>
        <v>57.929363076337786</v>
      </c>
    </row>
    <row r="55" spans="1:87" x14ac:dyDescent="0.25">
      <c r="A55">
        <v>19000</v>
      </c>
      <c r="B55" s="14">
        <f t="shared" si="0"/>
        <v>129.83806266278373</v>
      </c>
      <c r="D55">
        <v>19000</v>
      </c>
      <c r="E55" s="14">
        <f t="shared" si="1"/>
        <v>113.42399512141532</v>
      </c>
      <c r="G55">
        <v>19000</v>
      </c>
      <c r="H55" s="14">
        <f t="shared" si="2"/>
        <v>90.024684587085289</v>
      </c>
      <c r="J55">
        <v>19000</v>
      </c>
      <c r="K55" s="14">
        <f t="shared" si="3"/>
        <v>54.754831624643622</v>
      </c>
      <c r="AM55">
        <v>19000</v>
      </c>
      <c r="AN55" s="14">
        <f t="shared" si="4"/>
        <v>110.24235908658</v>
      </c>
      <c r="AP55">
        <v>19000</v>
      </c>
      <c r="AQ55" s="14">
        <f t="shared" si="5"/>
        <v>97.57526674950546</v>
      </c>
      <c r="AS55">
        <v>19000</v>
      </c>
      <c r="AT55" s="14">
        <f t="shared" si="6"/>
        <v>79.199180701902819</v>
      </c>
      <c r="AV55">
        <v>19000</v>
      </c>
      <c r="AW55" s="14">
        <f t="shared" si="7"/>
        <v>50.548490980615313</v>
      </c>
      <c r="BY55">
        <v>19000</v>
      </c>
      <c r="BZ55" s="14">
        <f t="shared" si="8"/>
        <v>139.86381314361736</v>
      </c>
      <c r="CB55">
        <v>19000</v>
      </c>
      <c r="CC55" s="14">
        <f t="shared" si="9"/>
        <v>122.18229488579213</v>
      </c>
      <c r="CE55">
        <v>19000</v>
      </c>
      <c r="CF55" s="14">
        <f t="shared" si="10"/>
        <v>96.976151716797574</v>
      </c>
      <c r="CH55">
        <v>19000</v>
      </c>
      <c r="CI55" s="14">
        <f t="shared" si="11"/>
        <v>58.982854349493522</v>
      </c>
    </row>
    <row r="56" spans="1:87" x14ac:dyDescent="0.25">
      <c r="A56">
        <v>20000</v>
      </c>
      <c r="B56" s="14">
        <f t="shared" si="0"/>
        <v>132.07708995578506</v>
      </c>
      <c r="D56">
        <v>20000</v>
      </c>
      <c r="E56" s="14">
        <f t="shared" si="1"/>
        <v>115.37996562459267</v>
      </c>
      <c r="G56">
        <v>20000</v>
      </c>
      <c r="H56" s="14">
        <f t="shared" si="2"/>
        <v>91.577139404266575</v>
      </c>
      <c r="J56">
        <v>20000</v>
      </c>
      <c r="K56" s="14">
        <f t="shared" si="3"/>
        <v>55.699066003353352</v>
      </c>
      <c r="AM56">
        <v>20000</v>
      </c>
      <c r="AN56" s="14">
        <f t="shared" si="4"/>
        <v>111.95780136542906</v>
      </c>
      <c r="AP56">
        <v>20000</v>
      </c>
      <c r="AQ56" s="14">
        <f t="shared" si="5"/>
        <v>99.093600893830313</v>
      </c>
      <c r="AS56">
        <v>20000</v>
      </c>
      <c r="AT56" s="14">
        <f t="shared" si="6"/>
        <v>80.431571083893374</v>
      </c>
      <c r="AV56">
        <v>20000</v>
      </c>
      <c r="AW56" s="14">
        <f t="shared" si="7"/>
        <v>51.335058133918572</v>
      </c>
      <c r="BY56">
        <v>20000</v>
      </c>
      <c r="BZ56" s="14">
        <f t="shared" si="8"/>
        <v>142.27573217960247</v>
      </c>
      <c r="CB56">
        <v>20000</v>
      </c>
      <c r="CC56" s="14">
        <f t="shared" si="9"/>
        <v>124.28930023815434</v>
      </c>
      <c r="CE56">
        <v>20000</v>
      </c>
      <c r="CF56" s="14">
        <f t="shared" si="10"/>
        <v>98.648482973218819</v>
      </c>
      <c r="CH56">
        <v>20000</v>
      </c>
      <c r="CI56" s="14">
        <f t="shared" si="11"/>
        <v>59.999999999999993</v>
      </c>
    </row>
    <row r="57" spans="1:87" x14ac:dyDescent="0.25">
      <c r="A57">
        <v>21000</v>
      </c>
      <c r="B57" s="14">
        <f t="shared" si="0"/>
        <v>134.24267304976763</v>
      </c>
      <c r="D57">
        <v>21000</v>
      </c>
      <c r="E57" s="14">
        <f t="shared" si="1"/>
        <v>117.27177671025905</v>
      </c>
      <c r="G57">
        <v>21000</v>
      </c>
      <c r="H57" s="14">
        <f t="shared" si="2"/>
        <v>93.078670858022477</v>
      </c>
      <c r="J57">
        <v>21000</v>
      </c>
      <c r="K57" s="14">
        <f t="shared" si="3"/>
        <v>56.612327763798412</v>
      </c>
      <c r="AM57">
        <v>21000</v>
      </c>
      <c r="AN57" s="14">
        <f t="shared" si="4"/>
        <v>113.61429443710865</v>
      </c>
      <c r="AP57">
        <v>21000</v>
      </c>
      <c r="AQ57" s="14">
        <f t="shared" si="5"/>
        <v>100.55975922604546</v>
      </c>
      <c r="AS57">
        <v>21000</v>
      </c>
      <c r="AT57" s="14">
        <f t="shared" si="6"/>
        <v>81.621611783334203</v>
      </c>
      <c r="AV57">
        <v>21000</v>
      </c>
      <c r="AW57" s="14">
        <f t="shared" si="7"/>
        <v>52.094595808792597</v>
      </c>
      <c r="BY57">
        <v>21000</v>
      </c>
      <c r="BZ57" s="14">
        <f t="shared" si="8"/>
        <v>144.60853585051379</v>
      </c>
      <c r="CB57">
        <v>21000</v>
      </c>
      <c r="CC57" s="14">
        <f t="shared" si="9"/>
        <v>126.3271919531276</v>
      </c>
      <c r="CE57">
        <v>21000</v>
      </c>
      <c r="CF57" s="14">
        <f t="shared" si="10"/>
        <v>100.26595869929167</v>
      </c>
      <c r="CH57">
        <v>21000</v>
      </c>
      <c r="CI57" s="14">
        <f t="shared" si="11"/>
        <v>60.983781408891211</v>
      </c>
    </row>
    <row r="58" spans="1:87" x14ac:dyDescent="0.25">
      <c r="A58">
        <v>22000</v>
      </c>
      <c r="B58" s="14">
        <f t="shared" si="0"/>
        <v>136.34055366869882</v>
      </c>
      <c r="D58">
        <v>22000</v>
      </c>
      <c r="E58" s="14">
        <f t="shared" si="1"/>
        <v>119.10444423630622</v>
      </c>
      <c r="G58">
        <v>22000</v>
      </c>
      <c r="H58" s="14">
        <f t="shared" si="2"/>
        <v>94.533260037400154</v>
      </c>
      <c r="J58">
        <v>22000</v>
      </c>
      <c r="K58" s="14">
        <f t="shared" si="3"/>
        <v>57.497038284753422</v>
      </c>
      <c r="AM58">
        <v>22000</v>
      </c>
      <c r="AN58" s="14">
        <f t="shared" si="4"/>
        <v>115.21653256205998</v>
      </c>
      <c r="AP58">
        <v>22000</v>
      </c>
      <c r="AQ58" s="14">
        <f t="shared" si="5"/>
        <v>101.97789662562317</v>
      </c>
      <c r="AS58">
        <v>22000</v>
      </c>
      <c r="AT58" s="14">
        <f t="shared" si="6"/>
        <v>82.772675202485459</v>
      </c>
      <c r="AV58">
        <v>22000</v>
      </c>
      <c r="AW58" s="14">
        <f t="shared" si="7"/>
        <v>52.829256424539153</v>
      </c>
      <c r="BY58">
        <v>22000</v>
      </c>
      <c r="BZ58" s="14">
        <f t="shared" si="8"/>
        <v>146.86840924099926</v>
      </c>
      <c r="CB58">
        <v>22000</v>
      </c>
      <c r="CC58" s="14">
        <f t="shared" si="9"/>
        <v>128.30137319983308</v>
      </c>
      <c r="CE58">
        <v>22000</v>
      </c>
      <c r="CF58" s="14">
        <f t="shared" si="10"/>
        <v>101.83286739318982</v>
      </c>
      <c r="CH58">
        <v>22000</v>
      </c>
      <c r="CI58" s="14">
        <f t="shared" si="11"/>
        <v>61.936806927382037</v>
      </c>
    </row>
    <row r="59" spans="1:87" x14ac:dyDescent="0.25">
      <c r="A59">
        <v>23000</v>
      </c>
      <c r="B59" s="14">
        <f t="shared" si="0"/>
        <v>138.37578735998795</v>
      </c>
      <c r="D59">
        <v>23000</v>
      </c>
      <c r="E59" s="14">
        <f t="shared" si="1"/>
        <v>120.88238463018956</v>
      </c>
      <c r="G59">
        <v>23000</v>
      </c>
      <c r="H59" s="14">
        <f t="shared" si="2"/>
        <v>95.944412263193684</v>
      </c>
      <c r="J59">
        <v>23000</v>
      </c>
      <c r="K59" s="14">
        <f t="shared" si="3"/>
        <v>58.355329573131357</v>
      </c>
      <c r="AM59">
        <v>23000</v>
      </c>
      <c r="AN59" s="14">
        <f t="shared" si="4"/>
        <v>116.76864262608512</v>
      </c>
      <c r="AP59">
        <v>23000</v>
      </c>
      <c r="AQ59" s="14">
        <f t="shared" si="5"/>
        <v>103.35166579000489</v>
      </c>
      <c r="AS59">
        <v>23000</v>
      </c>
      <c r="AT59" s="14">
        <f t="shared" si="6"/>
        <v>83.887726136159912</v>
      </c>
      <c r="AV59">
        <v>23000</v>
      </c>
      <c r="AW59" s="14">
        <f t="shared" si="7"/>
        <v>53.540932246993911</v>
      </c>
      <c r="BY59">
        <v>23000</v>
      </c>
      <c r="BZ59" s="14">
        <f t="shared" si="8"/>
        <v>149.06079827441673</v>
      </c>
      <c r="CB59">
        <v>23000</v>
      </c>
      <c r="CC59" s="14">
        <f t="shared" si="9"/>
        <v>130.21660143052867</v>
      </c>
      <c r="CE59">
        <v>23000</v>
      </c>
      <c r="CF59" s="14">
        <f t="shared" si="10"/>
        <v>103.35298504727245</v>
      </c>
      <c r="CH59">
        <v>23000</v>
      </c>
      <c r="CI59" s="14">
        <f t="shared" si="11"/>
        <v>62.861373190298828</v>
      </c>
    </row>
    <row r="60" spans="1:87" x14ac:dyDescent="0.25">
      <c r="A60">
        <v>24000</v>
      </c>
      <c r="B60" s="14">
        <f t="shared" si="0"/>
        <v>140.35285143421763</v>
      </c>
      <c r="D60">
        <v>24000</v>
      </c>
      <c r="E60" s="14">
        <f t="shared" si="1"/>
        <v>122.60950918296855</v>
      </c>
      <c r="G60">
        <v>24000</v>
      </c>
      <c r="H60" s="14">
        <f t="shared" si="2"/>
        <v>97.315231929174431</v>
      </c>
      <c r="J60">
        <v>24000</v>
      </c>
      <c r="K60" s="14">
        <f t="shared" si="3"/>
        <v>59.189089783931308</v>
      </c>
      <c r="AM60">
        <v>24000</v>
      </c>
      <c r="AN60" s="14">
        <f t="shared" si="4"/>
        <v>118.2742741141445</v>
      </c>
      <c r="AP60">
        <v>24000</v>
      </c>
      <c r="AQ60" s="14">
        <f t="shared" si="5"/>
        <v>104.68429687020951</v>
      </c>
      <c r="AS60">
        <v>24000</v>
      </c>
      <c r="AT60" s="14">
        <f t="shared" si="6"/>
        <v>84.969386409772554</v>
      </c>
      <c r="AV60">
        <v>24000</v>
      </c>
      <c r="AW60" s="14">
        <f t="shared" si="7"/>
        <v>54.23129664344637</v>
      </c>
      <c r="BY60">
        <v>24000</v>
      </c>
      <c r="BZ60" s="14">
        <f t="shared" si="8"/>
        <v>151.1905259873848</v>
      </c>
      <c r="CB60">
        <v>24000</v>
      </c>
      <c r="CC60" s="14">
        <f t="shared" si="9"/>
        <v>132.07708995578508</v>
      </c>
      <c r="CE60">
        <v>24000</v>
      </c>
      <c r="CF60" s="14">
        <f t="shared" si="10"/>
        <v>104.82965576835588</v>
      </c>
      <c r="CH60">
        <v>24000</v>
      </c>
      <c r="CI60" s="14">
        <f t="shared" si="11"/>
        <v>63.759514150956683</v>
      </c>
    </row>
    <row r="61" spans="1:87" x14ac:dyDescent="0.25">
      <c r="A61">
        <v>25000</v>
      </c>
      <c r="B61" s="14">
        <f t="shared" si="0"/>
        <v>142.27573217960256</v>
      </c>
      <c r="D61">
        <v>25000</v>
      </c>
      <c r="E61" s="14">
        <f t="shared" si="1"/>
        <v>124.2893002381544</v>
      </c>
      <c r="G61">
        <v>25000</v>
      </c>
      <c r="H61" s="14">
        <f t="shared" si="2"/>
        <v>98.648482973218833</v>
      </c>
      <c r="J61">
        <v>25000</v>
      </c>
      <c r="K61" s="14">
        <f t="shared" si="3"/>
        <v>60.000000000000007</v>
      </c>
      <c r="AM61">
        <v>25000</v>
      </c>
      <c r="AN61" s="14">
        <f t="shared" si="4"/>
        <v>119.73667170083361</v>
      </c>
      <c r="AP61">
        <v>25000</v>
      </c>
      <c r="AQ61" s="14">
        <f t="shared" si="5"/>
        <v>105.97866172050227</v>
      </c>
      <c r="AS61">
        <v>25000</v>
      </c>
      <c r="AT61" s="14">
        <f t="shared" si="6"/>
        <v>86.019987029043193</v>
      </c>
      <c r="AV61">
        <v>25000</v>
      </c>
      <c r="AW61" s="14">
        <f t="shared" si="7"/>
        <v>54.901837366933343</v>
      </c>
      <c r="BY61">
        <v>25000</v>
      </c>
      <c r="BZ61" s="14">
        <f t="shared" si="8"/>
        <v>153.26188647871066</v>
      </c>
      <c r="CB61">
        <v>25000</v>
      </c>
      <c r="CC61" s="14">
        <f t="shared" si="9"/>
        <v>133.88659001643393</v>
      </c>
      <c r="CE61">
        <v>25000</v>
      </c>
      <c r="CF61" s="14">
        <f t="shared" si="10"/>
        <v>106.26585691826112</v>
      </c>
      <c r="CH61">
        <v>25000</v>
      </c>
      <c r="CI61" s="14">
        <f t="shared" si="11"/>
        <v>64.633040700956499</v>
      </c>
    </row>
    <row r="62" spans="1:87" x14ac:dyDescent="0.25">
      <c r="A62">
        <v>26000</v>
      </c>
      <c r="B62" s="14">
        <f t="shared" si="0"/>
        <v>144.1479959931653</v>
      </c>
      <c r="D62">
        <v>26000</v>
      </c>
      <c r="E62" s="14">
        <f t="shared" si="1"/>
        <v>125.9248733305155</v>
      </c>
      <c r="G62">
        <v>26000</v>
      </c>
      <c r="H62" s="14">
        <f t="shared" si="2"/>
        <v>99.946638196911309</v>
      </c>
      <c r="J62">
        <v>26000</v>
      </c>
      <c r="K62" s="14">
        <f t="shared" si="3"/>
        <v>60.789564229210647</v>
      </c>
      <c r="AM62">
        <v>26000</v>
      </c>
      <c r="AN62" s="14">
        <f t="shared" si="4"/>
        <v>121.1587343706023</v>
      </c>
      <c r="AP62">
        <v>26000</v>
      </c>
      <c r="AQ62" s="14">
        <f t="shared" si="5"/>
        <v>107.23732622556986</v>
      </c>
      <c r="AS62">
        <v>26000</v>
      </c>
      <c r="AT62" s="14">
        <f t="shared" si="6"/>
        <v>87.041610652536136</v>
      </c>
      <c r="AV62">
        <v>26000</v>
      </c>
      <c r="AW62" s="14">
        <f t="shared" si="7"/>
        <v>55.553883664130424</v>
      </c>
      <c r="BY62">
        <v>26000</v>
      </c>
      <c r="BZ62" s="14">
        <f t="shared" si="8"/>
        <v>155.27872153312612</v>
      </c>
      <c r="CB62">
        <v>26000</v>
      </c>
      <c r="CC62" s="14">
        <f t="shared" si="9"/>
        <v>135.64845772056665</v>
      </c>
      <c r="CE62">
        <v>26000</v>
      </c>
      <c r="CF62" s="14">
        <f t="shared" si="10"/>
        <v>107.6642522417457</v>
      </c>
      <c r="CH62">
        <v>26000</v>
      </c>
      <c r="CI62" s="14">
        <f t="shared" si="11"/>
        <v>65.483572983666349</v>
      </c>
    </row>
    <row r="63" spans="1:87" x14ac:dyDescent="0.25">
      <c r="A63">
        <v>27000</v>
      </c>
      <c r="B63" s="14">
        <f t="shared" si="0"/>
        <v>145.97284789376167</v>
      </c>
      <c r="D63">
        <v>27000</v>
      </c>
      <c r="E63" s="14">
        <f t="shared" si="1"/>
        <v>127.51902830191341</v>
      </c>
      <c r="G63">
        <v>27000</v>
      </c>
      <c r="H63" s="14">
        <f t="shared" si="2"/>
        <v>101.21191983620996</v>
      </c>
      <c r="J63">
        <v>27000</v>
      </c>
      <c r="K63" s="14">
        <f t="shared" si="3"/>
        <v>61.559134080361098</v>
      </c>
      <c r="AM63">
        <v>27000</v>
      </c>
      <c r="AN63" s="14">
        <f t="shared" si="4"/>
        <v>122.54306398456161</v>
      </c>
      <c r="AP63">
        <v>27000</v>
      </c>
      <c r="AQ63" s="14">
        <f t="shared" si="5"/>
        <v>108.46259328689277</v>
      </c>
      <c r="AS63">
        <v>27000</v>
      </c>
      <c r="AT63" s="14">
        <f t="shared" si="6"/>
        <v>88.036126482525347</v>
      </c>
      <c r="AV63">
        <v>27000</v>
      </c>
      <c r="AW63" s="14">
        <f t="shared" si="7"/>
        <v>56.188628544276369</v>
      </c>
      <c r="BY63">
        <v>27000</v>
      </c>
      <c r="BZ63" s="14">
        <f t="shared" si="8"/>
        <v>157.24448365253383</v>
      </c>
      <c r="CB63">
        <v>27000</v>
      </c>
      <c r="CC63" s="14">
        <f t="shared" si="9"/>
        <v>137.36570910639989</v>
      </c>
      <c r="CE63">
        <v>27000</v>
      </c>
      <c r="CF63" s="14">
        <f t="shared" si="10"/>
        <v>109.02723556992841</v>
      </c>
      <c r="CH63">
        <v>27000</v>
      </c>
      <c r="CI63" s="14">
        <f t="shared" si="11"/>
        <v>66.312566975526963</v>
      </c>
    </row>
    <row r="64" spans="1:87" x14ac:dyDescent="0.25">
      <c r="A64">
        <v>28000</v>
      </c>
      <c r="B64" s="14">
        <f t="shared" si="0"/>
        <v>147.75318003582674</v>
      </c>
      <c r="D64">
        <v>28000</v>
      </c>
      <c r="E64" s="14">
        <f t="shared" si="1"/>
        <v>129.07429168196356</v>
      </c>
      <c r="G64">
        <v>28000</v>
      </c>
      <c r="H64" s="14">
        <f t="shared" si="2"/>
        <v>102.44633319899957</v>
      </c>
      <c r="J64">
        <v>28000</v>
      </c>
      <c r="K64" s="14">
        <f t="shared" si="3"/>
        <v>62.309929222213249</v>
      </c>
      <c r="AM64">
        <v>28000</v>
      </c>
      <c r="AN64" s="14">
        <f t="shared" si="4"/>
        <v>123.89200549535084</v>
      </c>
      <c r="AP64">
        <v>28000</v>
      </c>
      <c r="AQ64" s="14">
        <f t="shared" si="5"/>
        <v>109.65653841683474</v>
      </c>
      <c r="AS64">
        <v>28000</v>
      </c>
      <c r="AT64" s="14">
        <f t="shared" si="6"/>
        <v>89.005219155745323</v>
      </c>
      <c r="AV64">
        <v>28000</v>
      </c>
      <c r="AW64" s="14">
        <f t="shared" si="7"/>
        <v>56.807147218554341</v>
      </c>
      <c r="BY64">
        <v>28000</v>
      </c>
      <c r="BZ64" s="14">
        <f t="shared" si="8"/>
        <v>159.1622883158557</v>
      </c>
      <c r="CB64">
        <v>28000</v>
      </c>
      <c r="CC64" s="14">
        <f t="shared" si="9"/>
        <v>139.04106579545802</v>
      </c>
      <c r="CE64">
        <v>28000</v>
      </c>
      <c r="CF64" s="14">
        <f t="shared" si="10"/>
        <v>110.35696705524484</v>
      </c>
      <c r="CH64">
        <v>28000</v>
      </c>
      <c r="CI64" s="14">
        <f t="shared" si="11"/>
        <v>67.121336524883802</v>
      </c>
    </row>
    <row r="65" spans="1:87" x14ac:dyDescent="0.25">
      <c r="A65">
        <v>29000</v>
      </c>
      <c r="B65" s="14">
        <f t="shared" si="0"/>
        <v>149.49161222576163</v>
      </c>
      <c r="D65">
        <v>29000</v>
      </c>
      <c r="E65" s="14">
        <f t="shared" si="1"/>
        <v>130.59295208235937</v>
      </c>
      <c r="G65">
        <v>29000</v>
      </c>
      <c r="H65" s="14">
        <f t="shared" si="2"/>
        <v>103.65169475758495</v>
      </c>
      <c r="J65">
        <v>29000</v>
      </c>
      <c r="K65" s="14">
        <f t="shared" si="3"/>
        <v>63.043054469914821</v>
      </c>
      <c r="AM65">
        <v>29000</v>
      </c>
      <c r="AN65" s="14">
        <f t="shared" si="4"/>
        <v>125.20768049071741</v>
      </c>
      <c r="AP65">
        <v>29000</v>
      </c>
      <c r="AQ65" s="14">
        <f t="shared" si="5"/>
        <v>110.82103942799074</v>
      </c>
      <c r="AS65">
        <v>29000</v>
      </c>
      <c r="AT65" s="14">
        <f t="shared" si="6"/>
        <v>89.95041284142448</v>
      </c>
      <c r="AV65">
        <v>29000</v>
      </c>
      <c r="AW65" s="14">
        <f t="shared" si="7"/>
        <v>57.410412480543847</v>
      </c>
      <c r="BY65">
        <v>29000</v>
      </c>
      <c r="BZ65" s="14">
        <f t="shared" si="8"/>
        <v>161.03495762398762</v>
      </c>
      <c r="CB65">
        <v>29000</v>
      </c>
      <c r="CC65" s="14">
        <f t="shared" si="9"/>
        <v>140.67699311995327</v>
      </c>
      <c r="CE65">
        <v>29000</v>
      </c>
      <c r="CF65" s="14">
        <f t="shared" si="10"/>
        <v>111.65540343316847</v>
      </c>
      <c r="CH65">
        <v>29000</v>
      </c>
      <c r="CI65" s="14">
        <f t="shared" si="11"/>
        <v>67.911071757777037</v>
      </c>
    </row>
    <row r="66" spans="1:87" x14ac:dyDescent="0.25">
      <c r="A66">
        <v>30000</v>
      </c>
      <c r="B66" s="14">
        <f t="shared" si="0"/>
        <v>151.19052598738483</v>
      </c>
      <c r="D66">
        <v>30000</v>
      </c>
      <c r="E66" s="14">
        <f t="shared" si="1"/>
        <v>132.07708995578506</v>
      </c>
      <c r="G66">
        <v>30000</v>
      </c>
      <c r="H66" s="14">
        <f t="shared" si="2"/>
        <v>104.82965576835593</v>
      </c>
      <c r="J66">
        <v>30000</v>
      </c>
      <c r="K66" s="14">
        <f t="shared" si="3"/>
        <v>63.75951415095669</v>
      </c>
      <c r="AM66">
        <v>30000</v>
      </c>
      <c r="AN66" s="14">
        <f t="shared" si="4"/>
        <v>126.49201536242987</v>
      </c>
      <c r="AP66">
        <v>30000</v>
      </c>
      <c r="AQ66" s="14">
        <f t="shared" si="5"/>
        <v>111.95780136542906</v>
      </c>
      <c r="AS66">
        <v>30000</v>
      </c>
      <c r="AT66" s="14">
        <f t="shared" si="6"/>
        <v>90.873091478105593</v>
      </c>
      <c r="AV66">
        <v>30000</v>
      </c>
      <c r="AW66" s="14">
        <f t="shared" si="7"/>
        <v>57.999307622273001</v>
      </c>
      <c r="BY66">
        <v>30000</v>
      </c>
      <c r="BZ66" s="14">
        <f t="shared" si="8"/>
        <v>162.8650569956944</v>
      </c>
      <c r="CB66">
        <v>30000</v>
      </c>
      <c r="CC66" s="14">
        <f t="shared" si="9"/>
        <v>142.27573217960247</v>
      </c>
      <c r="CE66">
        <v>30000</v>
      </c>
      <c r="CF66" s="14">
        <f t="shared" si="10"/>
        <v>112.92432346572348</v>
      </c>
      <c r="CH66">
        <v>30000</v>
      </c>
      <c r="CI66" s="14">
        <f t="shared" si="11"/>
        <v>68.682854553199931</v>
      </c>
    </row>
    <row r="67" spans="1:87" x14ac:dyDescent="0.25">
      <c r="A67">
        <v>31000</v>
      </c>
      <c r="B67" s="14">
        <f t="shared" si="0"/>
        <v>152.85209338264488</v>
      </c>
      <c r="D67">
        <v>31000</v>
      </c>
      <c r="E67" s="14">
        <f t="shared" si="1"/>
        <v>133.52860277312701</v>
      </c>
      <c r="G67">
        <v>31000</v>
      </c>
      <c r="H67" s="14">
        <f t="shared" si="2"/>
        <v>105.98172225495281</v>
      </c>
      <c r="J67">
        <v>31000</v>
      </c>
      <c r="K67" s="14">
        <f t="shared" si="3"/>
        <v>64.460224259337991</v>
      </c>
      <c r="AM67">
        <v>31000</v>
      </c>
      <c r="AN67" s="14">
        <f t="shared" si="4"/>
        <v>127.74676511065233</v>
      </c>
      <c r="AP67">
        <v>31000</v>
      </c>
      <c r="AQ67" s="14">
        <f t="shared" si="5"/>
        <v>113.06837757589028</v>
      </c>
      <c r="AS67">
        <v>31000</v>
      </c>
      <c r="AT67" s="14">
        <f t="shared" si="6"/>
        <v>91.774515874939155</v>
      </c>
      <c r="AV67">
        <v>31000</v>
      </c>
      <c r="AW67" s="14">
        <f t="shared" si="7"/>
        <v>58.574637349035619</v>
      </c>
      <c r="BY67">
        <v>31000</v>
      </c>
      <c r="BZ67" s="14">
        <f t="shared" si="8"/>
        <v>164.65492621378149</v>
      </c>
      <c r="CB67">
        <v>31000</v>
      </c>
      <c r="CC67" s="14">
        <f t="shared" si="9"/>
        <v>143.83932696295619</v>
      </c>
      <c r="CE67">
        <v>31000</v>
      </c>
      <c r="CF67" s="14">
        <f t="shared" si="10"/>
        <v>114.16534946769721</v>
      </c>
      <c r="CH67">
        <v>31000</v>
      </c>
      <c r="CI67" s="14">
        <f t="shared" si="11"/>
        <v>69.437671635776269</v>
      </c>
    </row>
    <row r="68" spans="1:87" x14ac:dyDescent="0.25">
      <c r="A68">
        <v>32000</v>
      </c>
      <c r="B68" s="14">
        <f t="shared" ref="B68:B131" si="12">IF(A68&lt;120000,IF(A68&gt;12,IF(A68&gt;120,(24/120^LOG(2,8))*A68^LOG(2,8),(12/12^LOG(2,10))*A68^LOG(2,10)),A68),240)</f>
        <v>154.47830153690086</v>
      </c>
      <c r="D68">
        <v>32000</v>
      </c>
      <c r="E68" s="14">
        <f t="shared" ref="E68:E131" si="13">IF(D68/$E$1&lt;120000,IF(D68/$E$1&gt;12,IF(D68/$E$1&gt;120,(24/120^LOG(2,8))*(D68/$E$1)^LOG(2,8),(12/12^LOG(2,10))*(D68/$E$1)^LOG(2,10)),D68/$E$1),240)</f>
        <v>134.94922644827986</v>
      </c>
      <c r="G68">
        <v>32000</v>
      </c>
      <c r="H68" s="14">
        <f t="shared" ref="H68:H131" si="14">IF(G68/$H$1&lt;120000,IF(G68/$H$1&gt;12,IF(G68/$H$1&gt;120,(24/120^LOG(2,8))*(G68/$H$1)^LOG(2,8),(12/12^LOG(2,10))*(G68/$H$1)^LOG(2,10)),G68/$H$1),240)</f>
        <v>107.10927201314716</v>
      </c>
      <c r="J68">
        <v>32000</v>
      </c>
      <c r="K68" s="14">
        <f t="shared" ref="K68:K131" si="15">IF(J68/$K$1&lt;120000,IF(J68/$K$1&gt;12,IF(J68/$K$1&gt;120,(24/120^LOG(2,8))*(J68/$K$1)^LOG(2,8),(12/12^LOG(2,10))*(J68/$K$1)^LOG(2,10)),J68/$K$1),240)</f>
        <v>65.14602279827777</v>
      </c>
      <c r="AM68">
        <v>32000</v>
      </c>
      <c r="AN68" s="14">
        <f t="shared" ref="AN68:AN131" si="16">IF(AM68&lt;(240/12*12^LOG(2,10))^LOG(10,2),IF(AM68&gt;12,(12/12^LOG(2,10))*(AM68)^LOG(2,10),AM68),240)</f>
        <v>128.97353357785047</v>
      </c>
      <c r="AP68">
        <v>32000</v>
      </c>
      <c r="AQ68" s="14">
        <f t="shared" ref="AQ68:AQ131" si="17">IF(AP68/$E$1&lt;(240/12*12^LOG(2,10))^LOG(10,2),IF(AP68/$E$1&gt;12,(12/12^LOG(2,10))*(AP68/$E$1)^LOG(2,10),AP68/$E$1),240)</f>
        <v>114.15418761677246</v>
      </c>
      <c r="AS68">
        <v>32000</v>
      </c>
      <c r="AT68" s="14">
        <f t="shared" ref="AT68:AT131" si="18">IF(AS68/$H$1&lt;(240/12*12^LOG(2,10))^LOG(10,2),IF(AS68/$H$1&gt;12,(12/12^LOG(2,10))*(AS68/$H$1)^LOG(2,10),AS68/$H$1),240)</f>
        <v>92.655838247918567</v>
      </c>
      <c r="AV68">
        <v>32000</v>
      </c>
      <c r="AW68" s="14">
        <f t="shared" ref="AW68:AW131" si="19">IF(AV68/$K$1&lt;(240/12*12^LOG(2,10))^LOG(10,2),IF(AV68/$K$1&gt;12,(12/12^LOG(2,10))*(AV68/$K$1)^LOG(2,10),AV68/$K$1),240)</f>
        <v>59.137137057072273</v>
      </c>
      <c r="BY68">
        <v>32000</v>
      </c>
      <c r="BZ68" s="14">
        <f t="shared" ref="BZ68:BZ131" si="20">IF(BY68&lt;96000,IF(BY68&gt;12,(12/12^LOG(2,8))*(BY68)^LOG(2,8),BY68),240)</f>
        <v>166.40670584415241</v>
      </c>
      <c r="CB68">
        <v>32000</v>
      </c>
      <c r="CC68" s="14">
        <f t="shared" ref="CC68:CC131" si="21">IF(CB68/$E$1&lt;96000,IF(CB68/$E$1&gt;12,(12/12^LOG(2,8))*(CB68/$E$1)^LOG(2,8),CB68/$E$1),240)</f>
        <v>145.36964742657113</v>
      </c>
      <c r="CE68">
        <v>32000</v>
      </c>
      <c r="CF68" s="14">
        <f t="shared" ref="CF68:CF131" si="22">IF(CE68/$H$1&lt;96000,IF(CE68/$H$1&gt;12,(12/12^LOG(2,8))*(CE68/$H$1)^LOG(2,8),CE68/$H$1),240)</f>
        <v>115.3799656245927</v>
      </c>
      <c r="CH68">
        <v>32000</v>
      </c>
      <c r="CI68" s="14">
        <f t="shared" ref="CI68:CI131" si="23">IF(CH68/$K$1&lt;96000,IF(CH68/$K$1&gt;12,(12/12^LOG(2,8))*(CH68/$K$1)^LOG(2,8),CH68/$K$1),240)</f>
        <v>70.176425717108799</v>
      </c>
    </row>
    <row r="69" spans="1:87" x14ac:dyDescent="0.25">
      <c r="A69">
        <v>33000</v>
      </c>
      <c r="B69" s="14">
        <f t="shared" si="12"/>
        <v>156.07097362216646</v>
      </c>
      <c r="D69">
        <v>33000</v>
      </c>
      <c r="E69" s="14">
        <f t="shared" si="13"/>
        <v>136.34055366869882</v>
      </c>
      <c r="G69">
        <v>33000</v>
      </c>
      <c r="H69" s="14">
        <f t="shared" si="14"/>
        <v>108.21356915980962</v>
      </c>
      <c r="J69">
        <v>33000</v>
      </c>
      <c r="K69" s="14">
        <f t="shared" si="15"/>
        <v>65.817678629191434</v>
      </c>
      <c r="AM69">
        <v>33000</v>
      </c>
      <c r="AN69" s="14">
        <f t="shared" si="16"/>
        <v>130.17379074171618</v>
      </c>
      <c r="AP69">
        <v>33000</v>
      </c>
      <c r="AQ69" s="14">
        <f t="shared" si="17"/>
        <v>115.21653256205998</v>
      </c>
      <c r="AS69">
        <v>33000</v>
      </c>
      <c r="AT69" s="14">
        <f t="shared" si="18"/>
        <v>93.518114643283894</v>
      </c>
      <c r="AV69">
        <v>33000</v>
      </c>
      <c r="AW69" s="14">
        <f t="shared" si="19"/>
        <v>59.687480762747455</v>
      </c>
      <c r="BY69">
        <v>33000</v>
      </c>
      <c r="BZ69" s="14">
        <f t="shared" si="20"/>
        <v>168.12235983932322</v>
      </c>
      <c r="CB69">
        <v>33000</v>
      </c>
      <c r="CC69" s="14">
        <f t="shared" si="21"/>
        <v>146.86840924099926</v>
      </c>
      <c r="CE69">
        <v>33000</v>
      </c>
      <c r="CF69" s="14">
        <f t="shared" si="22"/>
        <v>116.56953366502911</v>
      </c>
      <c r="CH69">
        <v>33000</v>
      </c>
      <c r="CI69" s="14">
        <f t="shared" si="23"/>
        <v>70.899945028050084</v>
      </c>
    </row>
    <row r="70" spans="1:87" x14ac:dyDescent="0.25">
      <c r="A70">
        <v>34000</v>
      </c>
      <c r="B70" s="14">
        <f t="shared" si="12"/>
        <v>157.63178690090447</v>
      </c>
      <c r="D70">
        <v>34000</v>
      </c>
      <c r="E70" s="14">
        <f t="shared" si="13"/>
        <v>137.7040496581053</v>
      </c>
      <c r="G70">
        <v>34000</v>
      </c>
      <c r="H70" s="14">
        <f t="shared" si="14"/>
        <v>109.29577664377877</v>
      </c>
      <c r="J70">
        <v>34000</v>
      </c>
      <c r="K70" s="14">
        <f t="shared" si="15"/>
        <v>66.475899081053598</v>
      </c>
      <c r="AM70">
        <v>34000</v>
      </c>
      <c r="AN70" s="14">
        <f t="shared" si="16"/>
        <v>131.34888757004259</v>
      </c>
      <c r="AP70">
        <v>34000</v>
      </c>
      <c r="AQ70" s="14">
        <f t="shared" si="17"/>
        <v>116.25660815034088</v>
      </c>
      <c r="AS70">
        <v>34000</v>
      </c>
      <c r="AT70" s="14">
        <f t="shared" si="18"/>
        <v>94.362315609409507</v>
      </c>
      <c r="AV70">
        <v>34000</v>
      </c>
      <c r="AW70" s="14">
        <f t="shared" si="19"/>
        <v>60.226287913829545</v>
      </c>
      <c r="BY70">
        <v>34000</v>
      </c>
      <c r="BZ70" s="14">
        <f t="shared" si="20"/>
        <v>169.80369497551101</v>
      </c>
      <c r="CB70">
        <v>34000</v>
      </c>
      <c r="CC70" s="14">
        <f t="shared" si="21"/>
        <v>148.3371907706476</v>
      </c>
      <c r="CE70">
        <v>34000</v>
      </c>
      <c r="CF70" s="14">
        <f t="shared" si="22"/>
        <v>117.73530633766673</v>
      </c>
      <c r="CH70">
        <v>34000</v>
      </c>
      <c r="CI70" s="14">
        <f t="shared" si="23"/>
        <v>71.608991515640227</v>
      </c>
    </row>
    <row r="71" spans="1:87" x14ac:dyDescent="0.25">
      <c r="A71">
        <v>35000</v>
      </c>
      <c r="B71" s="14">
        <f t="shared" si="12"/>
        <v>159.16228831585568</v>
      </c>
      <c r="D71">
        <v>35000</v>
      </c>
      <c r="E71" s="14">
        <f t="shared" si="13"/>
        <v>139.04106579545805</v>
      </c>
      <c r="G71">
        <v>35000</v>
      </c>
      <c r="H71" s="14">
        <f t="shared" si="14"/>
        <v>110.35696705524485</v>
      </c>
      <c r="J71">
        <v>35000</v>
      </c>
      <c r="K71" s="14">
        <f t="shared" si="15"/>
        <v>67.121336524883802</v>
      </c>
      <c r="AM71">
        <v>35000</v>
      </c>
      <c r="AN71" s="14">
        <f t="shared" si="16"/>
        <v>132.50006884232488</v>
      </c>
      <c r="AP71">
        <v>35000</v>
      </c>
      <c r="AQ71" s="14">
        <f t="shared" si="17"/>
        <v>117.27551613317685</v>
      </c>
      <c r="AS71">
        <v>35000</v>
      </c>
      <c r="AT71" s="14">
        <f t="shared" si="18"/>
        <v>95.189335407965643</v>
      </c>
      <c r="AV71">
        <v>35000</v>
      </c>
      <c r="AW71" s="14">
        <f t="shared" si="19"/>
        <v>60.754129268469981</v>
      </c>
      <c r="BY71">
        <v>35000</v>
      </c>
      <c r="BZ71" s="14">
        <f t="shared" si="20"/>
        <v>171.45237764626788</v>
      </c>
      <c r="CB71">
        <v>35000</v>
      </c>
      <c r="CC71" s="14">
        <f t="shared" si="21"/>
        <v>149.77744774437019</v>
      </c>
      <c r="CE71">
        <v>35000</v>
      </c>
      <c r="CF71" s="14">
        <f t="shared" si="22"/>
        <v>118.8784390552626</v>
      </c>
      <c r="CH71">
        <v>35000</v>
      </c>
      <c r="CI71" s="14">
        <f t="shared" si="23"/>
        <v>72.304267925256895</v>
      </c>
    </row>
    <row r="72" spans="1:87" x14ac:dyDescent="0.25">
      <c r="A72">
        <v>36000</v>
      </c>
      <c r="B72" s="14">
        <f t="shared" si="12"/>
        <v>160.66390801972079</v>
      </c>
      <c r="D72">
        <v>36000</v>
      </c>
      <c r="E72" s="14">
        <f t="shared" si="13"/>
        <v>140.35285143421763</v>
      </c>
      <c r="G72">
        <v>36000</v>
      </c>
      <c r="H72" s="14">
        <f t="shared" si="14"/>
        <v>111.39813200670672</v>
      </c>
      <c r="J72">
        <v>36000</v>
      </c>
      <c r="K72" s="14">
        <f t="shared" si="15"/>
        <v>67.754594079434042</v>
      </c>
      <c r="AM72">
        <v>36000</v>
      </c>
      <c r="AN72" s="14">
        <f t="shared" si="16"/>
        <v>133.62848426609307</v>
      </c>
      <c r="AP72">
        <v>36000</v>
      </c>
      <c r="AQ72" s="14">
        <f t="shared" si="17"/>
        <v>118.2742741141445</v>
      </c>
      <c r="AS72">
        <v>36000</v>
      </c>
      <c r="AT72" s="14">
        <f t="shared" si="18"/>
        <v>95.999999999999915</v>
      </c>
      <c r="AV72">
        <v>36000</v>
      </c>
      <c r="AW72" s="14">
        <f t="shared" si="19"/>
        <v>61.271531992280792</v>
      </c>
      <c r="BY72">
        <v>36000</v>
      </c>
      <c r="BZ72" s="14">
        <f t="shared" si="20"/>
        <v>173.06994843688909</v>
      </c>
      <c r="CB72">
        <v>36000</v>
      </c>
      <c r="CC72" s="14">
        <f t="shared" si="21"/>
        <v>151.1905259873848</v>
      </c>
      <c r="CE72">
        <v>36000</v>
      </c>
      <c r="CF72" s="14">
        <f t="shared" si="22"/>
        <v>120</v>
      </c>
      <c r="CH72">
        <v>36000</v>
      </c>
      <c r="CI72" s="14">
        <f t="shared" si="23"/>
        <v>72.986423946880777</v>
      </c>
    </row>
    <row r="73" spans="1:87" x14ac:dyDescent="0.25">
      <c r="A73">
        <v>37000</v>
      </c>
      <c r="B73" s="14">
        <f t="shared" si="12"/>
        <v>162.13797116619446</v>
      </c>
      <c r="D73">
        <v>37000</v>
      </c>
      <c r="E73" s="14">
        <f t="shared" si="13"/>
        <v>141.64056420276486</v>
      </c>
      <c r="G73">
        <v>37000</v>
      </c>
      <c r="H73" s="14">
        <f t="shared" si="14"/>
        <v>112.42019030841908</v>
      </c>
      <c r="J73">
        <v>37000</v>
      </c>
      <c r="K73" s="14">
        <f t="shared" si="15"/>
        <v>68.376230583660785</v>
      </c>
      <c r="AM73">
        <v>37000</v>
      </c>
      <c r="AN73" s="14">
        <f t="shared" si="16"/>
        <v>134.73519815549392</v>
      </c>
      <c r="AP73">
        <v>37000</v>
      </c>
      <c r="AQ73" s="14">
        <f t="shared" si="17"/>
        <v>119.25382411532749</v>
      </c>
      <c r="AS73">
        <v>37000</v>
      </c>
      <c r="AT73" s="14">
        <f t="shared" si="18"/>
        <v>96.795073999125179</v>
      </c>
      <c r="AV73">
        <v>37000</v>
      </c>
      <c r="AW73" s="14">
        <f t="shared" si="19"/>
        <v>61.778984096172813</v>
      </c>
      <c r="BY73">
        <v>37000</v>
      </c>
      <c r="BZ73" s="14">
        <f t="shared" si="20"/>
        <v>174.65783482591931</v>
      </c>
      <c r="CB73">
        <v>37000</v>
      </c>
      <c r="CC73" s="14">
        <f t="shared" si="21"/>
        <v>152.57767251706238</v>
      </c>
      <c r="CE73">
        <v>37000</v>
      </c>
      <c r="CF73" s="14">
        <f t="shared" si="22"/>
        <v>121.10097893022211</v>
      </c>
      <c r="CH73">
        <v>37000</v>
      </c>
      <c r="CI73" s="14">
        <f t="shared" si="23"/>
        <v>73.656061571528909</v>
      </c>
    </row>
    <row r="74" spans="1:87" x14ac:dyDescent="0.25">
      <c r="A74">
        <v>38000</v>
      </c>
      <c r="B74" s="14">
        <f t="shared" si="12"/>
        <v>163.58570822641084</v>
      </c>
      <c r="D74">
        <v>38000</v>
      </c>
      <c r="E74" s="14">
        <f t="shared" si="13"/>
        <v>142.90527901664458</v>
      </c>
      <c r="G74">
        <v>38000</v>
      </c>
      <c r="H74" s="14">
        <f t="shared" si="14"/>
        <v>113.42399512141532</v>
      </c>
      <c r="J74">
        <v>38000</v>
      </c>
      <c r="K74" s="14">
        <f t="shared" si="15"/>
        <v>68.986764947337974</v>
      </c>
      <c r="AM74">
        <v>38000</v>
      </c>
      <c r="AN74" s="14">
        <f t="shared" si="16"/>
        <v>135.82119789162627</v>
      </c>
      <c r="AP74">
        <v>38000</v>
      </c>
      <c r="AQ74" s="14">
        <f t="shared" si="17"/>
        <v>120.21504006553944</v>
      </c>
      <c r="AS74">
        <v>38000</v>
      </c>
      <c r="AT74" s="14">
        <f t="shared" si="18"/>
        <v>97.57526674950546</v>
      </c>
      <c r="AV74">
        <v>38000</v>
      </c>
      <c r="AW74" s="14">
        <f t="shared" si="19"/>
        <v>62.276938315600596</v>
      </c>
      <c r="BY74">
        <v>38000</v>
      </c>
      <c r="BZ74" s="14">
        <f t="shared" si="20"/>
        <v>176.21736229820678</v>
      </c>
      <c r="CB74">
        <v>38000</v>
      </c>
      <c r="CC74" s="14">
        <f t="shared" si="21"/>
        <v>153.94004525107226</v>
      </c>
      <c r="CE74">
        <v>38000</v>
      </c>
      <c r="CF74" s="14">
        <f t="shared" si="22"/>
        <v>122.18229488579213</v>
      </c>
      <c r="CH74">
        <v>38000</v>
      </c>
      <c r="CI74" s="14">
        <f t="shared" si="23"/>
        <v>74.313739777810241</v>
      </c>
    </row>
    <row r="75" spans="1:87" x14ac:dyDescent="0.25">
      <c r="A75">
        <v>39000</v>
      </c>
      <c r="B75" s="14">
        <f t="shared" si="12"/>
        <v>165.00826404889699</v>
      </c>
      <c r="D75">
        <v>39000</v>
      </c>
      <c r="E75" s="14">
        <f t="shared" si="13"/>
        <v>144.1479959931653</v>
      </c>
      <c r="G75">
        <v>39000</v>
      </c>
      <c r="H75" s="14">
        <f t="shared" si="14"/>
        <v>114.41034023932917</v>
      </c>
      <c r="J75">
        <v>39000</v>
      </c>
      <c r="K75" s="14">
        <f t="shared" si="15"/>
        <v>69.586679971788001</v>
      </c>
      <c r="AM75">
        <v>39000</v>
      </c>
      <c r="AN75" s="14">
        <f t="shared" si="16"/>
        <v>136.88740134576381</v>
      </c>
      <c r="AP75">
        <v>39000</v>
      </c>
      <c r="AQ75" s="14">
        <f t="shared" si="17"/>
        <v>121.1587343706023</v>
      </c>
      <c r="AS75">
        <v>39000</v>
      </c>
      <c r="AT75" s="14">
        <f t="shared" si="18"/>
        <v>98.34123765877186</v>
      </c>
      <c r="AV75">
        <v>39000</v>
      </c>
      <c r="AW75" s="14">
        <f t="shared" si="19"/>
        <v>62.765815514270166</v>
      </c>
      <c r="BY75">
        <v>39000</v>
      </c>
      <c r="BZ75" s="14">
        <f t="shared" si="20"/>
        <v>177.74976410444228</v>
      </c>
      <c r="CB75">
        <v>39000</v>
      </c>
      <c r="CC75" s="14">
        <f t="shared" si="21"/>
        <v>155.27872153312612</v>
      </c>
      <c r="CE75">
        <v>39000</v>
      </c>
      <c r="CF75" s="14">
        <f t="shared" si="22"/>
        <v>123.24480295498074</v>
      </c>
      <c r="CH75">
        <v>39000</v>
      </c>
      <c r="CI75" s="14">
        <f t="shared" si="23"/>
        <v>74.959978647683471</v>
      </c>
    </row>
    <row r="76" spans="1:87" x14ac:dyDescent="0.25">
      <c r="A76">
        <v>40000</v>
      </c>
      <c r="B76" s="14">
        <f t="shared" si="12"/>
        <v>166.40670584415233</v>
      </c>
      <c r="D76">
        <v>40000</v>
      </c>
      <c r="E76" s="14">
        <f t="shared" si="13"/>
        <v>145.36964742657122</v>
      </c>
      <c r="G76">
        <v>40000</v>
      </c>
      <c r="H76" s="14">
        <f t="shared" si="14"/>
        <v>115.37996562459267</v>
      </c>
      <c r="J76">
        <v>40000</v>
      </c>
      <c r="K76" s="14">
        <f t="shared" si="15"/>
        <v>70.176425717108771</v>
      </c>
      <c r="AM76">
        <v>40000</v>
      </c>
      <c r="AN76" s="14">
        <f t="shared" si="16"/>
        <v>137.93466341574694</v>
      </c>
      <c r="AP76">
        <v>40000</v>
      </c>
      <c r="AQ76" s="14">
        <f t="shared" si="17"/>
        <v>122.08566369869301</v>
      </c>
      <c r="AS76">
        <v>40000</v>
      </c>
      <c r="AT76" s="14">
        <f t="shared" si="18"/>
        <v>99.093600893830313</v>
      </c>
      <c r="AV76">
        <v>40000</v>
      </c>
      <c r="AW76" s="14">
        <f t="shared" si="19"/>
        <v>63.246007681214934</v>
      </c>
      <c r="BY76">
        <v>40000</v>
      </c>
      <c r="BZ76" s="14">
        <f t="shared" si="20"/>
        <v>179.25618986228656</v>
      </c>
      <c r="CB76">
        <v>40000</v>
      </c>
      <c r="CC76" s="14">
        <f t="shared" si="21"/>
        <v>156.59470564675456</v>
      </c>
      <c r="CE76">
        <v>40000</v>
      </c>
      <c r="CF76" s="14">
        <f t="shared" si="22"/>
        <v>124.28930023815434</v>
      </c>
      <c r="CH76">
        <v>40000</v>
      </c>
      <c r="CI76" s="14">
        <f t="shared" si="23"/>
        <v>75.595262993692359</v>
      </c>
    </row>
    <row r="77" spans="1:87" x14ac:dyDescent="0.25">
      <c r="A77">
        <v>41000</v>
      </c>
      <c r="B77" s="14">
        <f t="shared" si="12"/>
        <v>167.78203024501164</v>
      </c>
      <c r="D77">
        <v>41000</v>
      </c>
      <c r="E77" s="14">
        <f t="shared" si="13"/>
        <v>146.57110395583697</v>
      </c>
      <c r="G77">
        <v>41000</v>
      </c>
      <c r="H77" s="14">
        <f t="shared" si="14"/>
        <v>116.33356230381796</v>
      </c>
      <c r="J77">
        <v>41000</v>
      </c>
      <c r="K77" s="14">
        <f t="shared" si="15"/>
        <v>70.756422479644442</v>
      </c>
      <c r="AM77">
        <v>41000</v>
      </c>
      <c r="AN77" s="14">
        <f t="shared" si="16"/>
        <v>138.9637818008618</v>
      </c>
      <c r="AP77">
        <v>41000</v>
      </c>
      <c r="AQ77" s="14">
        <f t="shared" si="17"/>
        <v>122.99653409167446</v>
      </c>
      <c r="AS77">
        <v>41000</v>
      </c>
      <c r="AT77" s="14">
        <f t="shared" si="18"/>
        <v>99.832929529589492</v>
      </c>
      <c r="AV77">
        <v>41000</v>
      </c>
      <c r="AW77" s="14">
        <f t="shared" si="19"/>
        <v>63.717880578701688</v>
      </c>
      <c r="BY77">
        <v>41000</v>
      </c>
      <c r="BZ77" s="14">
        <f t="shared" si="20"/>
        <v>180.73771316191585</v>
      </c>
      <c r="CB77">
        <v>41000</v>
      </c>
      <c r="CC77" s="14">
        <f t="shared" si="21"/>
        <v>157.88893545936227</v>
      </c>
      <c r="CE77">
        <v>41000</v>
      </c>
      <c r="CF77" s="14">
        <f t="shared" si="22"/>
        <v>125.31653112116541</v>
      </c>
      <c r="CH77">
        <v>41000</v>
      </c>
      <c r="CI77" s="14">
        <f t="shared" si="23"/>
        <v>76.220045566348887</v>
      </c>
    </row>
    <row r="78" spans="1:87" x14ac:dyDescent="0.25">
      <c r="A78">
        <v>42000</v>
      </c>
      <c r="B78" s="14">
        <f t="shared" si="12"/>
        <v>169.13516956955746</v>
      </c>
      <c r="D78">
        <v>42000</v>
      </c>
      <c r="E78" s="14">
        <f t="shared" si="13"/>
        <v>147.75318003582674</v>
      </c>
      <c r="G78">
        <v>42000</v>
      </c>
      <c r="H78" s="14">
        <f t="shared" si="14"/>
        <v>117.27177671025905</v>
      </c>
      <c r="J78">
        <v>42000</v>
      </c>
      <c r="K78" s="14">
        <f t="shared" si="15"/>
        <v>71.327063433157548</v>
      </c>
      <c r="AM78">
        <v>42000</v>
      </c>
      <c r="AN78" s="14">
        <f t="shared" si="16"/>
        <v>139.97550212020542</v>
      </c>
      <c r="AP78">
        <v>42000</v>
      </c>
      <c r="AQ78" s="14">
        <f t="shared" si="17"/>
        <v>123.89200549535084</v>
      </c>
      <c r="AS78">
        <v>42000</v>
      </c>
      <c r="AT78" s="14">
        <f t="shared" si="18"/>
        <v>100.55975922604546</v>
      </c>
      <c r="AV78">
        <v>42000</v>
      </c>
      <c r="AW78" s="14">
        <f t="shared" si="19"/>
        <v>64.181776089111452</v>
      </c>
      <c r="BY78">
        <v>42000</v>
      </c>
      <c r="BZ78" s="14">
        <f t="shared" si="20"/>
        <v>182.19533831253977</v>
      </c>
      <c r="CB78">
        <v>42000</v>
      </c>
      <c r="CC78" s="14">
        <f t="shared" si="21"/>
        <v>159.1622883158557</v>
      </c>
      <c r="CE78">
        <v>42000</v>
      </c>
      <c r="CF78" s="14">
        <f t="shared" si="22"/>
        <v>126.3271919531276</v>
      </c>
      <c r="CH78">
        <v>42000</v>
      </c>
      <c r="CI78" s="14">
        <f t="shared" si="23"/>
        <v>76.834749899249644</v>
      </c>
    </row>
    <row r="79" spans="1:87" x14ac:dyDescent="0.25">
      <c r="A79">
        <v>43000</v>
      </c>
      <c r="B79" s="14">
        <f t="shared" si="12"/>
        <v>170.46699739337697</v>
      </c>
      <c r="D79">
        <v>43000</v>
      </c>
      <c r="E79" s="14">
        <f t="shared" si="13"/>
        <v>148.91663880510771</v>
      </c>
      <c r="G79">
        <v>43000</v>
      </c>
      <c r="H79" s="14">
        <f t="shared" si="14"/>
        <v>118.19521454739815</v>
      </c>
      <c r="J79">
        <v>43000</v>
      </c>
      <c r="K79" s="14">
        <f t="shared" si="15"/>
        <v>71.888716978741101</v>
      </c>
      <c r="AM79">
        <v>43000</v>
      </c>
      <c r="AN79" s="14">
        <f t="shared" si="16"/>
        <v>140.97052246292776</v>
      </c>
      <c r="AP79">
        <v>43000</v>
      </c>
      <c r="AQ79" s="14">
        <f t="shared" si="17"/>
        <v>124.77269578687543</v>
      </c>
      <c r="AS79">
        <v>43000</v>
      </c>
      <c r="AT79" s="14">
        <f t="shared" si="18"/>
        <v>101.27459149721854</v>
      </c>
      <c r="AV79">
        <v>43000</v>
      </c>
      <c r="AW79" s="14">
        <f t="shared" si="19"/>
        <v>64.638014301322869</v>
      </c>
      <c r="BY79">
        <v>43000</v>
      </c>
      <c r="BZ79" s="14">
        <f t="shared" si="20"/>
        <v>183.63000634493298</v>
      </c>
      <c r="CB79">
        <v>43000</v>
      </c>
      <c r="CC79" s="14">
        <f t="shared" si="21"/>
        <v>160.41558628233608</v>
      </c>
      <c r="CE79">
        <v>43000</v>
      </c>
      <c r="CF79" s="14">
        <f t="shared" si="22"/>
        <v>127.32193520833785</v>
      </c>
      <c r="CH79">
        <v>43000</v>
      </c>
      <c r="CI79" s="14">
        <f t="shared" si="23"/>
        <v>77.439772840441947</v>
      </c>
    </row>
    <row r="80" spans="1:87" x14ac:dyDescent="0.25">
      <c r="A80">
        <v>44000</v>
      </c>
      <c r="B80" s="14">
        <f t="shared" si="12"/>
        <v>171.77833352151535</v>
      </c>
      <c r="D80">
        <v>44000</v>
      </c>
      <c r="E80" s="14">
        <f t="shared" si="13"/>
        <v>150.06219642935235</v>
      </c>
      <c r="G80">
        <v>44000</v>
      </c>
      <c r="H80" s="14">
        <f t="shared" si="14"/>
        <v>119.10444423630622</v>
      </c>
      <c r="J80">
        <v>44000</v>
      </c>
      <c r="K80" s="14">
        <f t="shared" si="15"/>
        <v>72.441728841572228</v>
      </c>
      <c r="AM80">
        <v>44000</v>
      </c>
      <c r="AN80" s="14">
        <f t="shared" si="16"/>
        <v>141.94949744506613</v>
      </c>
      <c r="AP80">
        <v>44000</v>
      </c>
      <c r="AQ80" s="14">
        <f t="shared" si="17"/>
        <v>125.6391843654464</v>
      </c>
      <c r="AS80">
        <v>44000</v>
      </c>
      <c r="AT80" s="14">
        <f t="shared" si="18"/>
        <v>101.97789662562317</v>
      </c>
      <c r="AV80">
        <v>44000</v>
      </c>
      <c r="AW80" s="14">
        <f t="shared" si="19"/>
        <v>65.086895370858073</v>
      </c>
      <c r="BY80">
        <v>44000</v>
      </c>
      <c r="BZ80" s="14">
        <f t="shared" si="20"/>
        <v>185.04260036730972</v>
      </c>
      <c r="CB80">
        <v>44000</v>
      </c>
      <c r="CC80" s="14">
        <f t="shared" si="21"/>
        <v>161.64960082488764</v>
      </c>
      <c r="CE80">
        <v>44000</v>
      </c>
      <c r="CF80" s="14">
        <f t="shared" si="22"/>
        <v>128.30137319983308</v>
      </c>
      <c r="CH80">
        <v>44000</v>
      </c>
      <c r="CI80" s="14">
        <f t="shared" si="23"/>
        <v>78.035486811083203</v>
      </c>
    </row>
    <row r="81" spans="1:87" x14ac:dyDescent="0.25">
      <c r="A81">
        <v>45000</v>
      </c>
      <c r="B81" s="14">
        <f t="shared" si="12"/>
        <v>173.06994843688904</v>
      </c>
      <c r="D81">
        <v>45000</v>
      </c>
      <c r="E81" s="14">
        <f t="shared" si="13"/>
        <v>151.19052598738483</v>
      </c>
      <c r="G81">
        <v>45000</v>
      </c>
      <c r="H81" s="14">
        <f t="shared" si="14"/>
        <v>120.00000000000001</v>
      </c>
      <c r="J81">
        <v>45000</v>
      </c>
      <c r="K81" s="14">
        <f t="shared" si="15"/>
        <v>72.986423946880791</v>
      </c>
      <c r="AM81">
        <v>45000</v>
      </c>
      <c r="AN81" s="14">
        <f t="shared" si="16"/>
        <v>142.9130418364023</v>
      </c>
      <c r="AP81">
        <v>45000</v>
      </c>
      <c r="AQ81" s="14">
        <f t="shared" si="17"/>
        <v>126.49201536242987</v>
      </c>
      <c r="AS81">
        <v>45000</v>
      </c>
      <c r="AT81" s="14">
        <f t="shared" si="18"/>
        <v>102.67011626783714</v>
      </c>
      <c r="AV81">
        <v>45000</v>
      </c>
      <c r="AW81" s="14">
        <f t="shared" si="19"/>
        <v>65.528701182874741</v>
      </c>
      <c r="BY81">
        <v>45000</v>
      </c>
      <c r="BZ81" s="14">
        <f t="shared" si="20"/>
        <v>186.43395035723154</v>
      </c>
      <c r="CB81">
        <v>45000</v>
      </c>
      <c r="CC81" s="14">
        <f t="shared" si="21"/>
        <v>162.8650569956944</v>
      </c>
      <c r="CE81">
        <v>45000</v>
      </c>
      <c r="CF81" s="14">
        <f t="shared" si="22"/>
        <v>129.266081401913</v>
      </c>
      <c r="CH81">
        <v>45000</v>
      </c>
      <c r="CI81" s="14">
        <f t="shared" si="23"/>
        <v>78.622241826266873</v>
      </c>
    </row>
    <row r="82" spans="1:87" x14ac:dyDescent="0.25">
      <c r="A82">
        <v>46000</v>
      </c>
      <c r="B82" s="14">
        <f t="shared" si="12"/>
        <v>174.34256729062577</v>
      </c>
      <c r="D82">
        <v>46000</v>
      </c>
      <c r="E82" s="14">
        <f t="shared" si="13"/>
        <v>152.30226095706433</v>
      </c>
      <c r="G82">
        <v>46000</v>
      </c>
      <c r="H82" s="14">
        <f t="shared" si="14"/>
        <v>120.88238463018956</v>
      </c>
      <c r="J82">
        <v>46000</v>
      </c>
      <c r="K82" s="14">
        <f t="shared" si="15"/>
        <v>73.52310810274102</v>
      </c>
      <c r="AM82">
        <v>46000</v>
      </c>
      <c r="AN82" s="14">
        <f t="shared" si="16"/>
        <v>143.8617338113977</v>
      </c>
      <c r="AP82">
        <v>46000</v>
      </c>
      <c r="AQ82" s="14">
        <f t="shared" si="17"/>
        <v>127.33170051875518</v>
      </c>
      <c r="AS82">
        <v>46000</v>
      </c>
      <c r="AT82" s="14">
        <f t="shared" si="18"/>
        <v>103.35166579000489</v>
      </c>
      <c r="AV82">
        <v>46000</v>
      </c>
      <c r="AW82" s="14">
        <f t="shared" si="19"/>
        <v>65.963696842789588</v>
      </c>
      <c r="BY82">
        <v>46000</v>
      </c>
      <c r="BZ82" s="14">
        <f t="shared" si="20"/>
        <v>187.80483746007104</v>
      </c>
      <c r="CB82">
        <v>46000</v>
      </c>
      <c r="CC82" s="14">
        <f t="shared" si="21"/>
        <v>164.06263718809396</v>
      </c>
      <c r="CE82">
        <v>46000</v>
      </c>
      <c r="CF82" s="14">
        <f t="shared" si="22"/>
        <v>130.21660143052867</v>
      </c>
      <c r="CH82">
        <v>46000</v>
      </c>
      <c r="CI82" s="14">
        <f t="shared" si="23"/>
        <v>79.200367307754746</v>
      </c>
    </row>
    <row r="83" spans="1:87" x14ac:dyDescent="0.25">
      <c r="A83">
        <v>47000</v>
      </c>
      <c r="B83" s="14">
        <f t="shared" si="12"/>
        <v>175.59687349037529</v>
      </c>
      <c r="D83">
        <v>47000</v>
      </c>
      <c r="E83" s="14">
        <f t="shared" si="13"/>
        <v>153.39799834996305</v>
      </c>
      <c r="G83">
        <v>47000</v>
      </c>
      <c r="H83" s="14">
        <f t="shared" si="14"/>
        <v>121.75207197527372</v>
      </c>
      <c r="J83">
        <v>47000</v>
      </c>
      <c r="K83" s="14">
        <f t="shared" si="15"/>
        <v>74.05206951332066</v>
      </c>
      <c r="AM83">
        <v>47000</v>
      </c>
      <c r="AN83" s="14">
        <f t="shared" si="16"/>
        <v>144.79611787044365</v>
      </c>
      <c r="AP83">
        <v>47000</v>
      </c>
      <c r="AQ83" s="14">
        <f t="shared" si="17"/>
        <v>128.15872177050733</v>
      </c>
      <c r="AS83">
        <v>47000</v>
      </c>
      <c r="AT83" s="14">
        <f t="shared" si="18"/>
        <v>104.02293636649209</v>
      </c>
      <c r="AV83">
        <v>47000</v>
      </c>
      <c r="AW83" s="14">
        <f t="shared" si="19"/>
        <v>66.39213201573456</v>
      </c>
      <c r="BY83">
        <v>47000</v>
      </c>
      <c r="BZ83" s="14">
        <f t="shared" si="20"/>
        <v>189.15599785440224</v>
      </c>
      <c r="CB83">
        <v>47000</v>
      </c>
      <c r="CC83" s="14">
        <f t="shared" si="21"/>
        <v>165.24298451330699</v>
      </c>
      <c r="CE83">
        <v>47000</v>
      </c>
      <c r="CF83" s="14">
        <f t="shared" si="22"/>
        <v>131.15344372339419</v>
      </c>
      <c r="CH83">
        <v>47000</v>
      </c>
      <c r="CI83" s="14">
        <f t="shared" si="23"/>
        <v>79.770173714075227</v>
      </c>
    </row>
    <row r="84" spans="1:87" x14ac:dyDescent="0.25">
      <c r="A84">
        <v>48000</v>
      </c>
      <c r="B84" s="14">
        <f t="shared" si="12"/>
        <v>176.83351193473857</v>
      </c>
      <c r="D84">
        <v>48000</v>
      </c>
      <c r="E84" s="14">
        <f t="shared" si="13"/>
        <v>154.47830153690086</v>
      </c>
      <c r="G84">
        <v>48000</v>
      </c>
      <c r="H84" s="14">
        <f t="shared" si="14"/>
        <v>122.60950918296855</v>
      </c>
      <c r="J84">
        <v>48000</v>
      </c>
      <c r="K84" s="14">
        <f t="shared" si="15"/>
        <v>74.573580142892624</v>
      </c>
      <c r="AM84">
        <v>48000</v>
      </c>
      <c r="AN84" s="14">
        <f t="shared" si="16"/>
        <v>145.71670747112296</v>
      </c>
      <c r="AP84">
        <v>48000</v>
      </c>
      <c r="AQ84" s="14">
        <f t="shared" si="17"/>
        <v>128.97353357785047</v>
      </c>
      <c r="AS84">
        <v>48000</v>
      </c>
      <c r="AT84" s="14">
        <f t="shared" si="18"/>
        <v>104.68429687020951</v>
      </c>
      <c r="AV84">
        <v>48000</v>
      </c>
      <c r="AW84" s="14">
        <f t="shared" si="19"/>
        <v>66.814242133046491</v>
      </c>
      <c r="BY84">
        <v>48000</v>
      </c>
      <c r="BZ84" s="14">
        <f t="shared" si="20"/>
        <v>190.48812623618392</v>
      </c>
      <c r="CB84">
        <v>48000</v>
      </c>
      <c r="CC84" s="14">
        <f t="shared" si="21"/>
        <v>166.40670584415241</v>
      </c>
      <c r="CE84">
        <v>48000</v>
      </c>
      <c r="CF84" s="14">
        <f t="shared" si="22"/>
        <v>132.07708995578508</v>
      </c>
      <c r="CH84">
        <v>48000</v>
      </c>
      <c r="CI84" s="14">
        <f t="shared" si="23"/>
        <v>80.33195400986034</v>
      </c>
    </row>
    <row r="85" spans="1:87" x14ac:dyDescent="0.25">
      <c r="A85">
        <v>49000</v>
      </c>
      <c r="B85" s="14">
        <f t="shared" si="12"/>
        <v>178.05309193531892</v>
      </c>
      <c r="D85">
        <v>49000</v>
      </c>
      <c r="E85" s="14">
        <f t="shared" si="13"/>
        <v>155.54370280059086</v>
      </c>
      <c r="G85">
        <v>49000</v>
      </c>
      <c r="H85" s="14">
        <f t="shared" si="14"/>
        <v>123.45511872634343</v>
      </c>
      <c r="J85">
        <v>49000</v>
      </c>
      <c r="K85" s="14">
        <f t="shared" si="15"/>
        <v>75.087896948111691</v>
      </c>
      <c r="AM85">
        <v>49000</v>
      </c>
      <c r="AN85" s="14">
        <f t="shared" si="16"/>
        <v>146.62398740367371</v>
      </c>
      <c r="AP85">
        <v>49000</v>
      </c>
      <c r="AQ85" s="14">
        <f t="shared" si="17"/>
        <v>129.77656502754567</v>
      </c>
      <c r="AS85">
        <v>49000</v>
      </c>
      <c r="AT85" s="14">
        <f t="shared" si="18"/>
        <v>105.33609557916915</v>
      </c>
      <c r="AV85">
        <v>49000</v>
      </c>
      <c r="AW85" s="14">
        <f t="shared" si="19"/>
        <v>67.230249481468874</v>
      </c>
      <c r="BY85">
        <v>49000</v>
      </c>
      <c r="BZ85" s="14">
        <f t="shared" si="20"/>
        <v>191.80187896644364</v>
      </c>
      <c r="CB85">
        <v>49000</v>
      </c>
      <c r="CC85" s="14">
        <f t="shared" si="21"/>
        <v>167.55437456480118</v>
      </c>
      <c r="CE85">
        <v>49000</v>
      </c>
      <c r="CF85" s="14">
        <f t="shared" si="22"/>
        <v>132.98799522301954</v>
      </c>
      <c r="CH85">
        <v>49000</v>
      </c>
      <c r="CI85" s="14">
        <f t="shared" si="23"/>
        <v>80.8859849932755</v>
      </c>
    </row>
    <row r="86" spans="1:87" x14ac:dyDescent="0.25">
      <c r="A86">
        <v>50000</v>
      </c>
      <c r="B86" s="14">
        <f t="shared" si="12"/>
        <v>179.25618986228667</v>
      </c>
      <c r="D86">
        <v>50000</v>
      </c>
      <c r="E86" s="14">
        <f t="shared" si="13"/>
        <v>156.59470564675465</v>
      </c>
      <c r="G86">
        <v>50000</v>
      </c>
      <c r="H86" s="14">
        <f t="shared" si="14"/>
        <v>124.2893002381544</v>
      </c>
      <c r="J86">
        <v>50000</v>
      </c>
      <c r="K86" s="14">
        <f t="shared" si="15"/>
        <v>75.595262993692415</v>
      </c>
      <c r="AM86">
        <v>50000</v>
      </c>
      <c r="AN86" s="14">
        <f t="shared" si="16"/>
        <v>147.51841594020556</v>
      </c>
      <c r="AP86">
        <v>50000</v>
      </c>
      <c r="AQ86" s="14">
        <f t="shared" si="17"/>
        <v>130.56822173521758</v>
      </c>
      <c r="AS86">
        <v>50000</v>
      </c>
      <c r="AT86" s="14">
        <f t="shared" si="18"/>
        <v>105.97866172050227</v>
      </c>
      <c r="AV86">
        <v>50000</v>
      </c>
      <c r="AW86" s="14">
        <f t="shared" si="19"/>
        <v>67.640364188613134</v>
      </c>
      <c r="BY86">
        <v>50000</v>
      </c>
      <c r="BZ86" s="14">
        <f t="shared" si="20"/>
        <v>193.09787692112602</v>
      </c>
      <c r="CB86">
        <v>50000</v>
      </c>
      <c r="CC86" s="14">
        <f t="shared" si="21"/>
        <v>168.68653306034994</v>
      </c>
      <c r="CE86">
        <v>50000</v>
      </c>
      <c r="CF86" s="14">
        <f t="shared" si="22"/>
        <v>133.88659001643393</v>
      </c>
      <c r="CH86">
        <v>50000</v>
      </c>
      <c r="CI86" s="14">
        <f t="shared" si="23"/>
        <v>81.432528497847201</v>
      </c>
    </row>
    <row r="87" spans="1:87" x14ac:dyDescent="0.25">
      <c r="A87">
        <v>51000</v>
      </c>
      <c r="B87" s="14">
        <f t="shared" si="12"/>
        <v>180.44335154459708</v>
      </c>
      <c r="D87">
        <v>51000</v>
      </c>
      <c r="E87" s="14">
        <f t="shared" si="13"/>
        <v>157.63178690090447</v>
      </c>
      <c r="G87">
        <v>51000</v>
      </c>
      <c r="H87" s="14">
        <f t="shared" si="14"/>
        <v>125.11243217506139</v>
      </c>
      <c r="J87">
        <v>51000</v>
      </c>
      <c r="K87" s="14">
        <f t="shared" si="15"/>
        <v>76.095908464619995</v>
      </c>
      <c r="AM87">
        <v>51000</v>
      </c>
      <c r="AN87" s="14">
        <f t="shared" si="16"/>
        <v>148.40042678328479</v>
      </c>
      <c r="AP87">
        <v>51000</v>
      </c>
      <c r="AQ87" s="14">
        <f t="shared" si="17"/>
        <v>131.34888757004259</v>
      </c>
      <c r="AS87">
        <v>51000</v>
      </c>
      <c r="AT87" s="14">
        <f t="shared" si="18"/>
        <v>106.61230687034167</v>
      </c>
      <c r="AV87">
        <v>51000</v>
      </c>
      <c r="AW87" s="14">
        <f t="shared" si="19"/>
        <v>68.044785116427093</v>
      </c>
      <c r="BY87">
        <v>51000</v>
      </c>
      <c r="BZ87" s="14">
        <f t="shared" si="20"/>
        <v>194.37670807664909</v>
      </c>
      <c r="CB87">
        <v>51000</v>
      </c>
      <c r="CC87" s="14">
        <f t="shared" si="21"/>
        <v>169.80369497551101</v>
      </c>
      <c r="CE87">
        <v>51000</v>
      </c>
      <c r="CF87" s="14">
        <f t="shared" si="22"/>
        <v>134.77328201610669</v>
      </c>
      <c r="CH87">
        <v>51000</v>
      </c>
      <c r="CI87" s="14">
        <f t="shared" si="23"/>
        <v>81.971832482834074</v>
      </c>
    </row>
    <row r="88" spans="1:87" x14ac:dyDescent="0.25">
      <c r="A88">
        <v>52000</v>
      </c>
      <c r="B88" s="14">
        <f t="shared" si="12"/>
        <v>181.61509445195082</v>
      </c>
      <c r="D88">
        <v>52000</v>
      </c>
      <c r="E88" s="14">
        <f t="shared" si="13"/>
        <v>158.655398614462</v>
      </c>
      <c r="G88">
        <v>52000</v>
      </c>
      <c r="H88" s="14">
        <f t="shared" si="14"/>
        <v>125.9248733305155</v>
      </c>
      <c r="J88">
        <v>52000</v>
      </c>
      <c r="K88" s="14">
        <f t="shared" si="15"/>
        <v>76.590051586318879</v>
      </c>
      <c r="AM88">
        <v>52000</v>
      </c>
      <c r="AN88" s="14">
        <f t="shared" si="16"/>
        <v>149.27043083616093</v>
      </c>
      <c r="AP88">
        <v>52000</v>
      </c>
      <c r="AQ88" s="14">
        <f t="shared" si="17"/>
        <v>132.11892622157288</v>
      </c>
      <c r="AS88">
        <v>52000</v>
      </c>
      <c r="AT88" s="14">
        <f t="shared" si="18"/>
        <v>107.23732622556986</v>
      </c>
      <c r="AV88">
        <v>52000</v>
      </c>
      <c r="AW88" s="14">
        <f t="shared" si="19"/>
        <v>68.44370067288186</v>
      </c>
      <c r="BY88">
        <v>52000</v>
      </c>
      <c r="BZ88" s="14">
        <f t="shared" si="20"/>
        <v>195.63892986034995</v>
      </c>
      <c r="CB88">
        <v>52000</v>
      </c>
      <c r="CC88" s="14">
        <f t="shared" si="21"/>
        <v>170.90634726791669</v>
      </c>
      <c r="CE88">
        <v>52000</v>
      </c>
      <c r="CF88" s="14">
        <f t="shared" si="22"/>
        <v>135.64845772056665</v>
      </c>
      <c r="CH88">
        <v>52000</v>
      </c>
      <c r="CI88" s="14">
        <f t="shared" si="23"/>
        <v>82.504132024448438</v>
      </c>
    </row>
    <row r="89" spans="1:87" x14ac:dyDescent="0.25">
      <c r="A89">
        <v>53000</v>
      </c>
      <c r="B89" s="14">
        <f t="shared" si="12"/>
        <v>182.77190968213878</v>
      </c>
      <c r="D89">
        <v>53000</v>
      </c>
      <c r="E89" s="14">
        <f t="shared" si="13"/>
        <v>159.66596980086356</v>
      </c>
      <c r="G89">
        <v>53000</v>
      </c>
      <c r="H89" s="14">
        <f t="shared" si="14"/>
        <v>126.72696421270689</v>
      </c>
      <c r="J89">
        <v>53000</v>
      </c>
      <c r="K89" s="14">
        <f t="shared" si="15"/>
        <v>77.077899462748462</v>
      </c>
      <c r="AM89">
        <v>53000</v>
      </c>
      <c r="AN89" s="14">
        <f t="shared" si="16"/>
        <v>150.12881781405818</v>
      </c>
      <c r="AP89">
        <v>53000</v>
      </c>
      <c r="AQ89" s="14">
        <f t="shared" si="17"/>
        <v>132.87868262588597</v>
      </c>
      <c r="AS89">
        <v>53000</v>
      </c>
      <c r="AT89" s="14">
        <f t="shared" si="18"/>
        <v>107.85399976138609</v>
      </c>
      <c r="AV89">
        <v>53000</v>
      </c>
      <c r="AW89" s="14">
        <f t="shared" si="19"/>
        <v>68.837289550783495</v>
      </c>
      <c r="BY89">
        <v>53000</v>
      </c>
      <c r="BZ89" s="14">
        <f t="shared" si="20"/>
        <v>196.88507129128701</v>
      </c>
      <c r="CB89">
        <v>53000</v>
      </c>
      <c r="CC89" s="14">
        <f t="shared" si="21"/>
        <v>171.99495207828176</v>
      </c>
      <c r="CE89">
        <v>53000</v>
      </c>
      <c r="CF89" s="14">
        <f t="shared" si="22"/>
        <v>136.51248393114238</v>
      </c>
      <c r="CH89">
        <v>53000</v>
      </c>
      <c r="CI89" s="14">
        <f t="shared" si="23"/>
        <v>83.02965021866757</v>
      </c>
    </row>
    <row r="90" spans="1:87" x14ac:dyDescent="0.25">
      <c r="A90">
        <v>54000</v>
      </c>
      <c r="B90" s="14">
        <f t="shared" si="12"/>
        <v>183.91426377445279</v>
      </c>
      <c r="D90">
        <v>54000</v>
      </c>
      <c r="E90" s="14">
        <f t="shared" si="13"/>
        <v>160.66390801972079</v>
      </c>
      <c r="G90">
        <v>54000</v>
      </c>
      <c r="H90" s="14">
        <f t="shared" si="14"/>
        <v>127.51902830191341</v>
      </c>
      <c r="J90">
        <v>54000</v>
      </c>
      <c r="K90" s="14">
        <f t="shared" si="15"/>
        <v>77.559648841147833</v>
      </c>
      <c r="AM90">
        <v>54000</v>
      </c>
      <c r="AN90" s="14">
        <f t="shared" si="16"/>
        <v>150.97595771351249</v>
      </c>
      <c r="AP90">
        <v>54000</v>
      </c>
      <c r="AQ90" s="14">
        <f t="shared" si="17"/>
        <v>133.62848426609307</v>
      </c>
      <c r="AS90">
        <v>54000</v>
      </c>
      <c r="AT90" s="14">
        <f t="shared" si="18"/>
        <v>108.46259328689277</v>
      </c>
      <c r="AV90">
        <v>54000</v>
      </c>
      <c r="AW90" s="14">
        <f t="shared" si="19"/>
        <v>69.225721401495761</v>
      </c>
      <c r="BY90">
        <v>54000</v>
      </c>
      <c r="BZ90" s="14">
        <f t="shared" si="20"/>
        <v>198.11563493367763</v>
      </c>
      <c r="CB90">
        <v>54000</v>
      </c>
      <c r="CC90" s="14">
        <f t="shared" si="21"/>
        <v>173.06994843688909</v>
      </c>
      <c r="CE90">
        <v>54000</v>
      </c>
      <c r="CF90" s="14">
        <f t="shared" si="22"/>
        <v>137.36570910639989</v>
      </c>
      <c r="CH90">
        <v>54000</v>
      </c>
      <c r="CI90" s="14">
        <f t="shared" si="23"/>
        <v>83.548599005030027</v>
      </c>
    </row>
    <row r="91" spans="1:87" x14ac:dyDescent="0.25">
      <c r="A91">
        <v>55000</v>
      </c>
      <c r="B91" s="14">
        <f t="shared" si="12"/>
        <v>185.04260036730966</v>
      </c>
      <c r="D91">
        <v>55000</v>
      </c>
      <c r="E91" s="14">
        <f t="shared" si="13"/>
        <v>161.64960082488767</v>
      </c>
      <c r="G91">
        <v>55000</v>
      </c>
      <c r="H91" s="14">
        <f t="shared" si="14"/>
        <v>128.30137319983308</v>
      </c>
      <c r="J91">
        <v>55000</v>
      </c>
      <c r="K91" s="14">
        <f t="shared" si="15"/>
        <v>78.03548681108326</v>
      </c>
      <c r="AM91">
        <v>55000</v>
      </c>
      <c r="AN91" s="14">
        <f t="shared" si="16"/>
        <v>151.8122021546458</v>
      </c>
      <c r="AP91">
        <v>55000</v>
      </c>
      <c r="AQ91" s="14">
        <f t="shared" si="17"/>
        <v>134.36864236038133</v>
      </c>
      <c r="AS91">
        <v>55000</v>
      </c>
      <c r="AT91" s="14">
        <f t="shared" si="18"/>
        <v>109.06335940939798</v>
      </c>
      <c r="AV91">
        <v>55000</v>
      </c>
      <c r="AW91" s="14">
        <f t="shared" si="19"/>
        <v>69.609157450401611</v>
      </c>
      <c r="BY91">
        <v>55000</v>
      </c>
      <c r="BZ91" s="14">
        <f t="shared" si="20"/>
        <v>199.33109868251921</v>
      </c>
      <c r="CB91">
        <v>55000</v>
      </c>
      <c r="CC91" s="14">
        <f t="shared" si="21"/>
        <v>174.13175382347228</v>
      </c>
      <c r="CE91">
        <v>55000</v>
      </c>
      <c r="CF91" s="14">
        <f t="shared" si="22"/>
        <v>138.20846460022369</v>
      </c>
      <c r="CH91">
        <v>55000</v>
      </c>
      <c r="CI91" s="14">
        <f t="shared" si="23"/>
        <v>84.06117991966164</v>
      </c>
    </row>
    <row r="92" spans="1:87" x14ac:dyDescent="0.25">
      <c r="A92">
        <v>56000</v>
      </c>
      <c r="B92" s="14">
        <f t="shared" si="12"/>
        <v>186.15734171604507</v>
      </c>
      <c r="D92">
        <v>56000</v>
      </c>
      <c r="E92" s="14">
        <f t="shared" si="13"/>
        <v>162.62341709037668</v>
      </c>
      <c r="G92">
        <v>56000</v>
      </c>
      <c r="H92" s="14">
        <f t="shared" si="14"/>
        <v>129.07429168196356</v>
      </c>
      <c r="J92">
        <v>56000</v>
      </c>
      <c r="K92" s="14">
        <f t="shared" si="15"/>
        <v>78.505591444526161</v>
      </c>
      <c r="AM92">
        <v>56000</v>
      </c>
      <c r="AN92" s="14">
        <f t="shared" si="16"/>
        <v>152.63788560946071</v>
      </c>
      <c r="AP92">
        <v>56000</v>
      </c>
      <c r="AQ92" s="14">
        <f t="shared" si="17"/>
        <v>135.09945294917642</v>
      </c>
      <c r="AS92">
        <v>56000</v>
      </c>
      <c r="AT92" s="14">
        <f t="shared" si="18"/>
        <v>109.65653841683474</v>
      </c>
      <c r="AV92">
        <v>56000</v>
      </c>
      <c r="AW92" s="14">
        <f t="shared" si="19"/>
        <v>69.987751060102738</v>
      </c>
      <c r="BY92">
        <v>56000</v>
      </c>
      <c r="BZ92" s="14">
        <f t="shared" si="20"/>
        <v>200.53191739858346</v>
      </c>
      <c r="CB92">
        <v>56000</v>
      </c>
      <c r="CC92" s="14">
        <f t="shared" si="21"/>
        <v>175.18076559551568</v>
      </c>
      <c r="CE92">
        <v>56000</v>
      </c>
      <c r="CF92" s="14">
        <f t="shared" si="22"/>
        <v>139.04106579545802</v>
      </c>
      <c r="CH92">
        <v>56000</v>
      </c>
      <c r="CI92" s="14">
        <f t="shared" si="23"/>
        <v>84.567584784778703</v>
      </c>
    </row>
    <row r="93" spans="1:87" x14ac:dyDescent="0.25">
      <c r="A93">
        <v>57000</v>
      </c>
      <c r="B93" s="14">
        <f t="shared" si="12"/>
        <v>187.2588900849463</v>
      </c>
      <c r="D93">
        <v>57000</v>
      </c>
      <c r="E93" s="14">
        <f t="shared" si="13"/>
        <v>163.58570822641084</v>
      </c>
      <c r="G93">
        <v>57000</v>
      </c>
      <c r="H93" s="14">
        <f t="shared" si="14"/>
        <v>129.83806266278373</v>
      </c>
      <c r="J93">
        <v>57000</v>
      </c>
      <c r="K93" s="14">
        <f t="shared" si="15"/>
        <v>78.970132382896765</v>
      </c>
      <c r="AM93">
        <v>57000</v>
      </c>
      <c r="AN93" s="14">
        <f t="shared" si="16"/>
        <v>153.45332652768798</v>
      </c>
      <c r="AP93">
        <v>57000</v>
      </c>
      <c r="AQ93" s="14">
        <f t="shared" si="17"/>
        <v>135.82119789162627</v>
      </c>
      <c r="AS93">
        <v>57000</v>
      </c>
      <c r="AT93" s="14">
        <f t="shared" si="18"/>
        <v>110.24235908658</v>
      </c>
      <c r="AV93">
        <v>57000</v>
      </c>
      <c r="AW93" s="14">
        <f t="shared" si="19"/>
        <v>70.361648246644805</v>
      </c>
      <c r="BY93">
        <v>57000</v>
      </c>
      <c r="BZ93" s="14">
        <f t="shared" si="20"/>
        <v>201.71852440793791</v>
      </c>
      <c r="CB93">
        <v>57000</v>
      </c>
      <c r="CC93" s="14">
        <f t="shared" si="21"/>
        <v>176.21736229820678</v>
      </c>
      <c r="CE93">
        <v>57000</v>
      </c>
      <c r="CF93" s="14">
        <f t="shared" si="22"/>
        <v>139.86381314361736</v>
      </c>
      <c r="CH93">
        <v>57000</v>
      </c>
      <c r="CI93" s="14">
        <f t="shared" si="23"/>
        <v>85.067996341061487</v>
      </c>
    </row>
    <row r="94" spans="1:87" x14ac:dyDescent="0.25">
      <c r="A94">
        <v>58000</v>
      </c>
      <c r="B94" s="14">
        <f t="shared" si="12"/>
        <v>188.34762902595887</v>
      </c>
      <c r="D94">
        <v>58000</v>
      </c>
      <c r="E94" s="14">
        <f t="shared" si="13"/>
        <v>164.53680929647712</v>
      </c>
      <c r="G94">
        <v>58000</v>
      </c>
      <c r="H94" s="14">
        <f t="shared" si="14"/>
        <v>130.59295208235937</v>
      </c>
      <c r="J94">
        <v>58000</v>
      </c>
      <c r="K94" s="14">
        <f t="shared" si="15"/>
        <v>79.429271376314773</v>
      </c>
      <c r="AM94">
        <v>58000</v>
      </c>
      <c r="AN94" s="14">
        <f t="shared" si="16"/>
        <v>154.25882837036815</v>
      </c>
      <c r="AP94">
        <v>58000</v>
      </c>
      <c r="AQ94" s="14">
        <f t="shared" si="17"/>
        <v>136.53414578042293</v>
      </c>
      <c r="AS94">
        <v>58000</v>
      </c>
      <c r="AT94" s="14">
        <f t="shared" si="18"/>
        <v>110.82103942799074</v>
      </c>
      <c r="AV94">
        <v>58000</v>
      </c>
      <c r="AW94" s="14">
        <f t="shared" si="19"/>
        <v>70.730988153436996</v>
      </c>
      <c r="BY94">
        <v>58000</v>
      </c>
      <c r="BZ94" s="14">
        <f t="shared" si="20"/>
        <v>202.89133287939094</v>
      </c>
      <c r="CB94">
        <v>58000</v>
      </c>
      <c r="CC94" s="14">
        <f t="shared" si="21"/>
        <v>177.2419048677454</v>
      </c>
      <c r="CE94">
        <v>58000</v>
      </c>
      <c r="CF94" s="14">
        <f t="shared" si="22"/>
        <v>140.67699311995327</v>
      </c>
      <c r="CH94">
        <v>58000</v>
      </c>
      <c r="CI94" s="14">
        <f t="shared" si="23"/>
        <v>85.562588828544534</v>
      </c>
    </row>
    <row r="95" spans="1:87" x14ac:dyDescent="0.25">
      <c r="A95">
        <v>59000</v>
      </c>
      <c r="B95" s="14">
        <f t="shared" si="12"/>
        <v>189.42392455507553</v>
      </c>
      <c r="D95">
        <v>59000</v>
      </c>
      <c r="E95" s="14">
        <f t="shared" si="13"/>
        <v>165.4770400449965</v>
      </c>
      <c r="G95">
        <v>59000</v>
      </c>
      <c r="H95" s="14">
        <f t="shared" si="14"/>
        <v>131.33921372200564</v>
      </c>
      <c r="J95">
        <v>59000</v>
      </c>
      <c r="K95" s="14">
        <f t="shared" si="15"/>
        <v>79.883162779702459</v>
      </c>
      <c r="AM95">
        <v>59000</v>
      </c>
      <c r="AN95" s="14">
        <f t="shared" si="16"/>
        <v>155.05468056018248</v>
      </c>
      <c r="AP95">
        <v>59000</v>
      </c>
      <c r="AQ95" s="14">
        <f t="shared" si="17"/>
        <v>137.23855278293755</v>
      </c>
      <c r="AS95">
        <v>59000</v>
      </c>
      <c r="AT95" s="14">
        <f t="shared" si="18"/>
        <v>111.39278736512998</v>
      </c>
      <c r="AV95">
        <v>59000</v>
      </c>
      <c r="AW95" s="14">
        <f t="shared" si="19"/>
        <v>71.095903486998935</v>
      </c>
      <c r="BY95">
        <v>59000</v>
      </c>
      <c r="BZ95" s="14">
        <f t="shared" si="20"/>
        <v>204.0507370917185</v>
      </c>
      <c r="CB95">
        <v>59000</v>
      </c>
      <c r="CC95" s="14">
        <f t="shared" si="21"/>
        <v>178.25473773836779</v>
      </c>
      <c r="CE95">
        <v>59000</v>
      </c>
      <c r="CF95" s="14">
        <f t="shared" si="22"/>
        <v>141.48087910210026</v>
      </c>
      <c r="CH95">
        <v>59000</v>
      </c>
      <c r="CI95" s="14">
        <f t="shared" si="23"/>
        <v>86.051528521027379</v>
      </c>
    </row>
    <row r="96" spans="1:87" x14ac:dyDescent="0.25">
      <c r="A96">
        <v>60000</v>
      </c>
      <c r="B96" s="14">
        <f t="shared" si="12"/>
        <v>190.48812623618406</v>
      </c>
      <c r="D96">
        <v>60000</v>
      </c>
      <c r="E96" s="14">
        <f t="shared" si="13"/>
        <v>166.40670584415233</v>
      </c>
      <c r="G96">
        <v>60000</v>
      </c>
      <c r="H96" s="14">
        <f t="shared" si="14"/>
        <v>132.07708995578506</v>
      </c>
      <c r="J96">
        <v>60000</v>
      </c>
      <c r="K96" s="14">
        <f t="shared" si="15"/>
        <v>80.331954009860368</v>
      </c>
      <c r="AM96">
        <v>60000</v>
      </c>
      <c r="AN96" s="14">
        <f t="shared" si="16"/>
        <v>155.84115935652727</v>
      </c>
      <c r="AP96">
        <v>60000</v>
      </c>
      <c r="AQ96" s="14">
        <f t="shared" si="17"/>
        <v>137.93466341574694</v>
      </c>
      <c r="AS96">
        <v>60000</v>
      </c>
      <c r="AT96" s="14">
        <f t="shared" si="18"/>
        <v>111.95780136542906</v>
      </c>
      <c r="AV96">
        <v>60000</v>
      </c>
      <c r="AW96" s="14">
        <f t="shared" si="19"/>
        <v>71.456520918201164</v>
      </c>
      <c r="BY96">
        <v>60000</v>
      </c>
      <c r="BZ96" s="14">
        <f t="shared" si="20"/>
        <v>205.19711360120371</v>
      </c>
      <c r="CB96">
        <v>60000</v>
      </c>
      <c r="CC96" s="14">
        <f t="shared" si="21"/>
        <v>179.25618986228656</v>
      </c>
      <c r="CE96">
        <v>60000</v>
      </c>
      <c r="CF96" s="14">
        <f t="shared" si="22"/>
        <v>142.27573217960247</v>
      </c>
      <c r="CH96">
        <v>60000</v>
      </c>
      <c r="CI96" s="14">
        <f t="shared" si="23"/>
        <v>86.534974218444518</v>
      </c>
    </row>
    <row r="97" spans="1:87" x14ac:dyDescent="0.25">
      <c r="A97">
        <v>61000</v>
      </c>
      <c r="B97" s="14">
        <f t="shared" si="12"/>
        <v>191.54056818106497</v>
      </c>
      <c r="D97">
        <v>61000</v>
      </c>
      <c r="E97" s="14">
        <f t="shared" si="13"/>
        <v>167.32609856746942</v>
      </c>
      <c r="G97">
        <v>61000</v>
      </c>
      <c r="H97" s="14">
        <f t="shared" si="14"/>
        <v>132.80681244386776</v>
      </c>
      <c r="J97">
        <v>61000</v>
      </c>
      <c r="K97" s="14">
        <f t="shared" si="15"/>
        <v>80.775785967183495</v>
      </c>
      <c r="AM97">
        <v>61000</v>
      </c>
      <c r="AN97" s="14">
        <f t="shared" si="16"/>
        <v>156.61852866244061</v>
      </c>
      <c r="AP97">
        <v>61000</v>
      </c>
      <c r="AQ97" s="14">
        <f t="shared" si="17"/>
        <v>138.62271125884331</v>
      </c>
      <c r="AS97">
        <v>61000</v>
      </c>
      <c r="AT97" s="14">
        <f t="shared" si="18"/>
        <v>112.51627101939206</v>
      </c>
      <c r="AV97">
        <v>61000</v>
      </c>
      <c r="AW97" s="14">
        <f t="shared" si="19"/>
        <v>71.812961452258563</v>
      </c>
      <c r="BY97">
        <v>61000</v>
      </c>
      <c r="BZ97" s="14">
        <f t="shared" si="20"/>
        <v>206.33082231885177</v>
      </c>
      <c r="CB97">
        <v>61000</v>
      </c>
      <c r="CC97" s="14">
        <f t="shared" si="21"/>
        <v>180.24657565072516</v>
      </c>
      <c r="CE97">
        <v>61000</v>
      </c>
      <c r="CF97" s="14">
        <f t="shared" si="22"/>
        <v>143.06180190081335</v>
      </c>
      <c r="CH97">
        <v>61000</v>
      </c>
      <c r="CI97" s="14">
        <f t="shared" si="23"/>
        <v>87.013077701145377</v>
      </c>
    </row>
    <row r="98" spans="1:87" x14ac:dyDescent="0.25">
      <c r="A98">
        <v>62000</v>
      </c>
      <c r="B98" s="14">
        <f t="shared" si="12"/>
        <v>192.58156997329112</v>
      </c>
      <c r="D98">
        <v>62000</v>
      </c>
      <c r="E98" s="14">
        <f t="shared" si="13"/>
        <v>168.23549739691367</v>
      </c>
      <c r="G98">
        <v>62000</v>
      </c>
      <c r="H98" s="14">
        <f t="shared" si="14"/>
        <v>133.52860277312701</v>
      </c>
      <c r="J98">
        <v>62000</v>
      </c>
      <c r="K98" s="14">
        <f t="shared" si="15"/>
        <v>81.214793425284114</v>
      </c>
      <c r="AM98">
        <v>62000</v>
      </c>
      <c r="AN98" s="14">
        <f t="shared" si="16"/>
        <v>157.38704076971382</v>
      </c>
      <c r="AP98">
        <v>62000</v>
      </c>
      <c r="AQ98" s="14">
        <f t="shared" si="17"/>
        <v>139.30291961512964</v>
      </c>
      <c r="AS98">
        <v>62000</v>
      </c>
      <c r="AT98" s="14">
        <f t="shared" si="18"/>
        <v>113.06837757589028</v>
      </c>
      <c r="AV98">
        <v>62000</v>
      </c>
      <c r="AW98" s="14">
        <f t="shared" si="19"/>
        <v>72.165340770379728</v>
      </c>
      <c r="BY98">
        <v>62000</v>
      </c>
      <c r="BZ98" s="14">
        <f t="shared" si="20"/>
        <v>207.45220750563047</v>
      </c>
      <c r="CB98">
        <v>62000</v>
      </c>
      <c r="CC98" s="14">
        <f t="shared" si="21"/>
        <v>181.22619584333972</v>
      </c>
      <c r="CE98">
        <v>62000</v>
      </c>
      <c r="CF98" s="14">
        <f t="shared" si="22"/>
        <v>143.83932696295619</v>
      </c>
      <c r="CH98">
        <v>62000</v>
      </c>
      <c r="CI98" s="14">
        <f t="shared" si="23"/>
        <v>87.485984149602714</v>
      </c>
    </row>
    <row r="99" spans="1:87" x14ac:dyDescent="0.25">
      <c r="A99">
        <v>63000</v>
      </c>
      <c r="B99" s="14">
        <f t="shared" si="12"/>
        <v>193.61143752294538</v>
      </c>
      <c r="D99">
        <v>63000</v>
      </c>
      <c r="E99" s="14">
        <f t="shared" si="13"/>
        <v>169.13516956955746</v>
      </c>
      <c r="G99">
        <v>63000</v>
      </c>
      <c r="H99" s="14">
        <f t="shared" si="14"/>
        <v>134.24267304976763</v>
      </c>
      <c r="J99">
        <v>63000</v>
      </c>
      <c r="K99" s="14">
        <f t="shared" si="15"/>
        <v>81.649105391440429</v>
      </c>
      <c r="AM99">
        <v>63000</v>
      </c>
      <c r="AN99" s="14">
        <f t="shared" si="16"/>
        <v>158.14693704783792</v>
      </c>
      <c r="AP99">
        <v>63000</v>
      </c>
      <c r="AQ99" s="14">
        <f t="shared" si="17"/>
        <v>139.97550212020542</v>
      </c>
      <c r="AS99">
        <v>63000</v>
      </c>
      <c r="AT99" s="14">
        <f t="shared" si="18"/>
        <v>113.61429443710865</v>
      </c>
      <c r="AV99">
        <v>63000</v>
      </c>
      <c r="AW99" s="14">
        <f t="shared" si="19"/>
        <v>72.51376954566372</v>
      </c>
      <c r="BY99">
        <v>63000</v>
      </c>
      <c r="BZ99" s="14">
        <f t="shared" si="20"/>
        <v>208.56159869318708</v>
      </c>
      <c r="CB99">
        <v>63000</v>
      </c>
      <c r="CC99" s="14">
        <f t="shared" si="21"/>
        <v>182.19533831253977</v>
      </c>
      <c r="CE99">
        <v>63000</v>
      </c>
      <c r="CF99" s="14">
        <f t="shared" si="22"/>
        <v>144.60853585051379</v>
      </c>
      <c r="CH99">
        <v>63000</v>
      </c>
      <c r="CI99" s="14">
        <f t="shared" si="23"/>
        <v>87.953832532694264</v>
      </c>
    </row>
    <row r="100" spans="1:87" x14ac:dyDescent="0.25">
      <c r="A100">
        <v>64000</v>
      </c>
      <c r="B100" s="14">
        <f t="shared" si="12"/>
        <v>194.63046385834886</v>
      </c>
      <c r="D100">
        <v>64000</v>
      </c>
      <c r="E100" s="14">
        <f t="shared" si="13"/>
        <v>170.02537106921775</v>
      </c>
      <c r="G100">
        <v>64000</v>
      </c>
      <c r="H100" s="14">
        <f t="shared" si="14"/>
        <v>134.94922644827986</v>
      </c>
      <c r="J100">
        <v>64000</v>
      </c>
      <c r="K100" s="14">
        <f t="shared" si="15"/>
        <v>82.078845440481487</v>
      </c>
      <c r="AM100">
        <v>64000</v>
      </c>
      <c r="AN100" s="14">
        <f t="shared" si="16"/>
        <v>158.89844858183875</v>
      </c>
      <c r="AP100">
        <v>64000</v>
      </c>
      <c r="AQ100" s="14">
        <f t="shared" si="17"/>
        <v>140.6406633069129</v>
      </c>
      <c r="AS100">
        <v>64000</v>
      </c>
      <c r="AT100" s="14">
        <f t="shared" si="18"/>
        <v>114.15418761677246</v>
      </c>
      <c r="AV100">
        <v>64000</v>
      </c>
      <c r="AW100" s="14">
        <f t="shared" si="19"/>
        <v>72.858353735561494</v>
      </c>
      <c r="BY100">
        <v>64000</v>
      </c>
      <c r="BZ100" s="14">
        <f t="shared" si="20"/>
        <v>209.65931153671175</v>
      </c>
      <c r="CB100">
        <v>64000</v>
      </c>
      <c r="CC100" s="14">
        <f t="shared" si="21"/>
        <v>183.15427880853304</v>
      </c>
      <c r="CE100">
        <v>64000</v>
      </c>
      <c r="CF100" s="14">
        <f t="shared" si="22"/>
        <v>145.36964742657113</v>
      </c>
      <c r="CH100">
        <v>64000</v>
      </c>
      <c r="CI100" s="14">
        <f t="shared" si="23"/>
        <v>88.416755967369298</v>
      </c>
    </row>
    <row r="101" spans="1:87" x14ac:dyDescent="0.25">
      <c r="A101">
        <v>65000</v>
      </c>
      <c r="B101" s="14">
        <f t="shared" si="12"/>
        <v>195.63892986035006</v>
      </c>
      <c r="D101">
        <v>65000</v>
      </c>
      <c r="E101" s="14">
        <f t="shared" si="13"/>
        <v>170.90634726791671</v>
      </c>
      <c r="G101">
        <v>65000</v>
      </c>
      <c r="H101" s="14">
        <f t="shared" si="14"/>
        <v>135.64845772056674</v>
      </c>
      <c r="J101">
        <v>65000</v>
      </c>
      <c r="K101" s="14">
        <f t="shared" si="15"/>
        <v>82.504132024448481</v>
      </c>
      <c r="AM101">
        <v>65000</v>
      </c>
      <c r="AN101" s="14">
        <f t="shared" si="16"/>
        <v>159.64179676352913</v>
      </c>
      <c r="AP101">
        <v>65000</v>
      </c>
      <c r="AQ101" s="14">
        <f t="shared" si="17"/>
        <v>141.29859912865297</v>
      </c>
      <c r="AS101">
        <v>65000</v>
      </c>
      <c r="AT101" s="14">
        <f t="shared" si="18"/>
        <v>114.68821616490879</v>
      </c>
      <c r="AV101">
        <v>65000</v>
      </c>
      <c r="AW101" s="14">
        <f t="shared" si="19"/>
        <v>73.199194852977385</v>
      </c>
      <c r="BY101">
        <v>65000</v>
      </c>
      <c r="BZ101" s="14">
        <f t="shared" si="20"/>
        <v>210.74564860592633</v>
      </c>
      <c r="CB101">
        <v>65000</v>
      </c>
      <c r="CC101" s="14">
        <f t="shared" si="21"/>
        <v>184.1032816503178</v>
      </c>
      <c r="CE101">
        <v>65000</v>
      </c>
      <c r="CF101" s="14">
        <f t="shared" si="22"/>
        <v>146.12287148125611</v>
      </c>
      <c r="CH101">
        <v>65000</v>
      </c>
      <c r="CI101" s="14">
        <f t="shared" si="23"/>
        <v>88.874882052221125</v>
      </c>
    </row>
    <row r="102" spans="1:87" x14ac:dyDescent="0.25">
      <c r="A102">
        <v>66000</v>
      </c>
      <c r="B102" s="14">
        <f t="shared" si="12"/>
        <v>196.63710494415506</v>
      </c>
      <c r="D102">
        <v>66000</v>
      </c>
      <c r="E102" s="14">
        <f t="shared" si="13"/>
        <v>171.77833352151535</v>
      </c>
      <c r="G102">
        <v>66000</v>
      </c>
      <c r="H102" s="14">
        <f t="shared" si="14"/>
        <v>136.34055366869882</v>
      </c>
      <c r="J102">
        <v>66000</v>
      </c>
      <c r="K102" s="14">
        <f t="shared" si="15"/>
        <v>82.925078760134213</v>
      </c>
      <c r="AM102">
        <v>66000</v>
      </c>
      <c r="AN102" s="14">
        <f t="shared" si="16"/>
        <v>160.37719384023987</v>
      </c>
      <c r="AP102">
        <v>66000</v>
      </c>
      <c r="AQ102" s="14">
        <f t="shared" si="17"/>
        <v>141.94949744506613</v>
      </c>
      <c r="AS102">
        <v>66000</v>
      </c>
      <c r="AT102" s="14">
        <f t="shared" si="18"/>
        <v>115.21653256205998</v>
      </c>
      <c r="AV102">
        <v>66000</v>
      </c>
      <c r="AW102" s="14">
        <f t="shared" si="19"/>
        <v>73.536390217874214</v>
      </c>
      <c r="BY102">
        <v>66000</v>
      </c>
      <c r="BZ102" s="14">
        <f t="shared" si="20"/>
        <v>211.82090011956382</v>
      </c>
      <c r="CB102">
        <v>66000</v>
      </c>
      <c r="CC102" s="14">
        <f t="shared" si="21"/>
        <v>185.04260036730972</v>
      </c>
      <c r="CE102">
        <v>66000</v>
      </c>
      <c r="CF102" s="14">
        <f t="shared" si="22"/>
        <v>146.86840924099926</v>
      </c>
      <c r="CH102">
        <v>66000</v>
      </c>
      <c r="CI102" s="14">
        <f t="shared" si="23"/>
        <v>89.328333177229638</v>
      </c>
    </row>
    <row r="103" spans="1:87" x14ac:dyDescent="0.25">
      <c r="A103">
        <v>67000</v>
      </c>
      <c r="B103" s="14">
        <f t="shared" si="12"/>
        <v>197.62524769318458</v>
      </c>
      <c r="D103">
        <v>67000</v>
      </c>
      <c r="E103" s="14">
        <f t="shared" si="13"/>
        <v>172.6415557234383</v>
      </c>
      <c r="G103">
        <v>67000</v>
      </c>
      <c r="H103" s="14">
        <f t="shared" si="14"/>
        <v>137.0256935844063</v>
      </c>
      <c r="J103">
        <v>67000</v>
      </c>
      <c r="K103" s="14">
        <f t="shared" si="15"/>
        <v>83.341794696390537</v>
      </c>
      <c r="AM103">
        <v>67000</v>
      </c>
      <c r="AN103" s="14">
        <f t="shared" si="16"/>
        <v>161.10484342468402</v>
      </c>
      <c r="AP103">
        <v>67000</v>
      </c>
      <c r="AQ103" s="14">
        <f t="shared" si="17"/>
        <v>142.59353847331127</v>
      </c>
      <c r="AS103">
        <v>67000</v>
      </c>
      <c r="AT103" s="14">
        <f t="shared" si="18"/>
        <v>115.7392830855751</v>
      </c>
      <c r="AV103">
        <v>67000</v>
      </c>
      <c r="AW103" s="14">
        <f t="shared" si="19"/>
        <v>73.870033191056905</v>
      </c>
      <c r="BY103">
        <v>67000</v>
      </c>
      <c r="BZ103" s="14">
        <f t="shared" si="20"/>
        <v>212.88534462817015</v>
      </c>
      <c r="CB103">
        <v>67000</v>
      </c>
      <c r="CC103" s="14">
        <f t="shared" si="21"/>
        <v>185.97247829582395</v>
      </c>
      <c r="CE103">
        <v>67000</v>
      </c>
      <c r="CF103" s="14">
        <f t="shared" si="22"/>
        <v>147.60645384196209</v>
      </c>
      <c r="CH103">
        <v>67000</v>
      </c>
      <c r="CI103" s="14">
        <f t="shared" si="23"/>
        <v>89.777226811709497</v>
      </c>
    </row>
    <row r="104" spans="1:87" x14ac:dyDescent="0.25">
      <c r="A104">
        <v>68000</v>
      </c>
      <c r="B104" s="14">
        <f t="shared" si="12"/>
        <v>198.60360644899234</v>
      </c>
      <c r="D104">
        <v>68000</v>
      </c>
      <c r="E104" s="14">
        <f t="shared" si="13"/>
        <v>173.49623082001582</v>
      </c>
      <c r="G104">
        <v>68000</v>
      </c>
      <c r="H104" s="14">
        <f t="shared" si="14"/>
        <v>137.7040496581053</v>
      </c>
      <c r="J104">
        <v>68000</v>
      </c>
      <c r="K104" s="14">
        <f t="shared" si="15"/>
        <v>83.754384562906694</v>
      </c>
      <c r="AM104">
        <v>68000</v>
      </c>
      <c r="AN104" s="14">
        <f t="shared" si="16"/>
        <v>161.82494096924137</v>
      </c>
      <c r="AP104">
        <v>68000</v>
      </c>
      <c r="AQ104" s="14">
        <f t="shared" si="17"/>
        <v>143.23089520785535</v>
      </c>
      <c r="AS104">
        <v>68000</v>
      </c>
      <c r="AT104" s="14">
        <f t="shared" si="18"/>
        <v>116.25660815034088</v>
      </c>
      <c r="AV104">
        <v>68000</v>
      </c>
      <c r="AW104" s="14">
        <f t="shared" si="19"/>
        <v>74.200213391642393</v>
      </c>
      <c r="BY104">
        <v>68000</v>
      </c>
      <c r="BZ104" s="14">
        <f t="shared" si="20"/>
        <v>213.93924964957449</v>
      </c>
      <c r="CB104">
        <v>68000</v>
      </c>
      <c r="CC104" s="14">
        <f t="shared" si="21"/>
        <v>186.89314913421046</v>
      </c>
      <c r="CE104">
        <v>68000</v>
      </c>
      <c r="CF104" s="14">
        <f t="shared" si="22"/>
        <v>148.3371907706476</v>
      </c>
      <c r="CH104">
        <v>68000</v>
      </c>
      <c r="CI104" s="14">
        <f t="shared" si="23"/>
        <v>90.221675772298525</v>
      </c>
    </row>
    <row r="105" spans="1:87" x14ac:dyDescent="0.25">
      <c r="A105">
        <v>69000</v>
      </c>
      <c r="B105" s="14">
        <f t="shared" si="12"/>
        <v>199.57241986089187</v>
      </c>
      <c r="D105">
        <v>69000</v>
      </c>
      <c r="E105" s="14">
        <f t="shared" si="13"/>
        <v>174.34256729062577</v>
      </c>
      <c r="G105">
        <v>69000</v>
      </c>
      <c r="H105" s="14">
        <f t="shared" si="14"/>
        <v>138.37578735998795</v>
      </c>
      <c r="J105">
        <v>69000</v>
      </c>
      <c r="K105" s="14">
        <f t="shared" si="15"/>
        <v>84.162949001995955</v>
      </c>
      <c r="AM105">
        <v>69000</v>
      </c>
      <c r="AN105" s="14">
        <f t="shared" si="16"/>
        <v>162.5376742076339</v>
      </c>
      <c r="AP105">
        <v>69000</v>
      </c>
      <c r="AQ105" s="14">
        <f t="shared" si="17"/>
        <v>143.8617338113977</v>
      </c>
      <c r="AS105">
        <v>69000</v>
      </c>
      <c r="AT105" s="14">
        <f t="shared" si="18"/>
        <v>116.76864262608512</v>
      </c>
      <c r="AV105">
        <v>69000</v>
      </c>
      <c r="AW105" s="14">
        <f t="shared" si="19"/>
        <v>74.527016899576893</v>
      </c>
      <c r="BY105">
        <v>69000</v>
      </c>
      <c r="BZ105" s="14">
        <f t="shared" si="20"/>
        <v>214.98287226095673</v>
      </c>
      <c r="CB105">
        <v>69000</v>
      </c>
      <c r="CC105" s="14">
        <f t="shared" si="21"/>
        <v>187.80483746007104</v>
      </c>
      <c r="CE105">
        <v>69000</v>
      </c>
      <c r="CF105" s="14">
        <f t="shared" si="22"/>
        <v>149.06079827441673</v>
      </c>
      <c r="CH105">
        <v>69000</v>
      </c>
      <c r="CI105" s="14">
        <f t="shared" si="23"/>
        <v>90.661788472642172</v>
      </c>
    </row>
    <row r="106" spans="1:87" x14ac:dyDescent="0.25">
      <c r="A106">
        <v>70000</v>
      </c>
      <c r="B106" s="14">
        <f t="shared" si="12"/>
        <v>200.5319173985834</v>
      </c>
      <c r="D106">
        <v>70000</v>
      </c>
      <c r="E106" s="14">
        <f t="shared" si="13"/>
        <v>175.18076559551562</v>
      </c>
      <c r="G106">
        <v>70000</v>
      </c>
      <c r="H106" s="14">
        <f t="shared" si="14"/>
        <v>139.04106579545805</v>
      </c>
      <c r="J106">
        <v>70000</v>
      </c>
      <c r="K106" s="14">
        <f t="shared" si="15"/>
        <v>84.567584784778688</v>
      </c>
      <c r="AM106">
        <v>70000</v>
      </c>
      <c r="AN106" s="14">
        <f t="shared" si="16"/>
        <v>163.24322356666835</v>
      </c>
      <c r="AP106">
        <v>70000</v>
      </c>
      <c r="AQ106" s="14">
        <f t="shared" si="17"/>
        <v>144.48621397930359</v>
      </c>
      <c r="AS106">
        <v>70000</v>
      </c>
      <c r="AT106" s="14">
        <f t="shared" si="18"/>
        <v>117.27551613317685</v>
      </c>
      <c r="AV106">
        <v>70000</v>
      </c>
      <c r="AW106" s="14">
        <f t="shared" si="19"/>
        <v>74.850526444429065</v>
      </c>
      <c r="BY106">
        <v>70000</v>
      </c>
      <c r="BZ106" s="14">
        <f t="shared" si="20"/>
        <v>216.01645965105811</v>
      </c>
      <c r="CB106">
        <v>70000</v>
      </c>
      <c r="CC106" s="14">
        <f t="shared" si="21"/>
        <v>188.70775921266136</v>
      </c>
      <c r="CE106">
        <v>70000</v>
      </c>
      <c r="CF106" s="14">
        <f t="shared" si="22"/>
        <v>149.77744774437019</v>
      </c>
      <c r="CH106">
        <v>70000</v>
      </c>
      <c r="CI106" s="14">
        <f t="shared" si="23"/>
        <v>91.097669156269831</v>
      </c>
    </row>
    <row r="107" spans="1:87" x14ac:dyDescent="0.25">
      <c r="A107">
        <v>71000</v>
      </c>
      <c r="B107" s="14">
        <f t="shared" si="12"/>
        <v>201.4823198307636</v>
      </c>
      <c r="D107">
        <v>71000</v>
      </c>
      <c r="E107" s="14">
        <f t="shared" si="13"/>
        <v>176.01101859390599</v>
      </c>
      <c r="G107">
        <v>71000</v>
      </c>
      <c r="H107" s="14">
        <f t="shared" si="14"/>
        <v>139.70003803698032</v>
      </c>
      <c r="J107">
        <v>71000</v>
      </c>
      <c r="K107" s="14">
        <f t="shared" si="15"/>
        <v>84.968385013020182</v>
      </c>
      <c r="AM107">
        <v>71000</v>
      </c>
      <c r="AN107" s="14">
        <f t="shared" si="16"/>
        <v>163.94176255047424</v>
      </c>
      <c r="AP107">
        <v>71000</v>
      </c>
      <c r="AQ107" s="14">
        <f t="shared" si="17"/>
        <v>145.10448927969196</v>
      </c>
      <c r="AS107">
        <v>71000</v>
      </c>
      <c r="AT107" s="14">
        <f t="shared" si="18"/>
        <v>117.77735331866658</v>
      </c>
      <c r="AV107">
        <v>71000</v>
      </c>
      <c r="AW107" s="14">
        <f t="shared" si="19"/>
        <v>75.170821581571317</v>
      </c>
      <c r="BY107">
        <v>71000</v>
      </c>
      <c r="BZ107" s="14">
        <f t="shared" si="20"/>
        <v>217.04024963574798</v>
      </c>
      <c r="CB107">
        <v>71000</v>
      </c>
      <c r="CC107" s="14">
        <f t="shared" si="21"/>
        <v>189.60212214327896</v>
      </c>
      <c r="CE107">
        <v>71000</v>
      </c>
      <c r="CF107" s="14">
        <f t="shared" si="22"/>
        <v>150.48730407282201</v>
      </c>
      <c r="CH107">
        <v>71000</v>
      </c>
      <c r="CI107" s="14">
        <f t="shared" si="23"/>
        <v>91.529418114017929</v>
      </c>
    </row>
    <row r="108" spans="1:87" x14ac:dyDescent="0.25">
      <c r="A108">
        <v>72000</v>
      </c>
      <c r="B108" s="14">
        <f t="shared" si="12"/>
        <v>202.42383967241992</v>
      </c>
      <c r="D108">
        <v>72000</v>
      </c>
      <c r="E108" s="14">
        <f t="shared" si="13"/>
        <v>176.83351193473857</v>
      </c>
      <c r="G108">
        <v>72000</v>
      </c>
      <c r="H108" s="14">
        <f t="shared" si="14"/>
        <v>140.35285143421763</v>
      </c>
      <c r="J108">
        <v>72000</v>
      </c>
      <c r="K108" s="14">
        <f t="shared" si="15"/>
        <v>85.365439307761548</v>
      </c>
      <c r="AM108">
        <v>72000</v>
      </c>
      <c r="AN108" s="14">
        <f t="shared" si="16"/>
        <v>164.6334580994328</v>
      </c>
      <c r="AP108">
        <v>72000</v>
      </c>
      <c r="AQ108" s="14">
        <f t="shared" si="17"/>
        <v>145.71670747112296</v>
      </c>
      <c r="AS108">
        <v>72000</v>
      </c>
      <c r="AT108" s="14">
        <f t="shared" si="18"/>
        <v>118.2742741141445</v>
      </c>
      <c r="AV108">
        <v>72000</v>
      </c>
      <c r="AW108" s="14">
        <f t="shared" si="19"/>
        <v>75.487978856756271</v>
      </c>
      <c r="BY108">
        <v>72000</v>
      </c>
      <c r="BZ108" s="14">
        <f t="shared" si="20"/>
        <v>218.05447113985682</v>
      </c>
      <c r="CB108">
        <v>72000</v>
      </c>
      <c r="CC108" s="14">
        <f t="shared" si="21"/>
        <v>190.48812623618392</v>
      </c>
      <c r="CE108">
        <v>72000</v>
      </c>
      <c r="CF108" s="14">
        <f t="shared" si="22"/>
        <v>151.1905259873848</v>
      </c>
      <c r="CH108">
        <v>72000</v>
      </c>
      <c r="CI108" s="14">
        <f t="shared" si="23"/>
        <v>91.95713188722641</v>
      </c>
    </row>
    <row r="109" spans="1:87" x14ac:dyDescent="0.25">
      <c r="A109">
        <v>73000</v>
      </c>
      <c r="B109" s="14">
        <f t="shared" si="12"/>
        <v>203.35668160326455</v>
      </c>
      <c r="D109">
        <v>73000</v>
      </c>
      <c r="E109" s="14">
        <f t="shared" si="13"/>
        <v>177.64842442221143</v>
      </c>
      <c r="G109">
        <v>73000</v>
      </c>
      <c r="H109" s="14">
        <f t="shared" si="14"/>
        <v>140.99964790415578</v>
      </c>
      <c r="J109">
        <v>73000</v>
      </c>
      <c r="K109" s="14">
        <f t="shared" si="15"/>
        <v>85.758833985780285</v>
      </c>
      <c r="AM109">
        <v>73000</v>
      </c>
      <c r="AN109" s="14">
        <f t="shared" si="16"/>
        <v>165.31847092579142</v>
      </c>
      <c r="AP109">
        <v>73000</v>
      </c>
      <c r="AQ109" s="14">
        <f t="shared" si="17"/>
        <v>146.3230107996493</v>
      </c>
      <c r="AS109">
        <v>73000</v>
      </c>
      <c r="AT109" s="14">
        <f t="shared" si="18"/>
        <v>118.76639397684903</v>
      </c>
      <c r="AV109">
        <v>73000</v>
      </c>
      <c r="AW109" s="14">
        <f t="shared" si="19"/>
        <v>75.802071960003502</v>
      </c>
      <c r="BY109">
        <v>73000</v>
      </c>
      <c r="BZ109" s="14">
        <f t="shared" si="20"/>
        <v>219.05934464792085</v>
      </c>
      <c r="CB109">
        <v>73000</v>
      </c>
      <c r="CC109" s="14">
        <f t="shared" si="21"/>
        <v>191.36596410235975</v>
      </c>
      <c r="CE109">
        <v>73000</v>
      </c>
      <c r="CF109" s="14">
        <f t="shared" si="22"/>
        <v>151.88726636349728</v>
      </c>
      <c r="CH109">
        <v>73000</v>
      </c>
      <c r="CI109" s="14">
        <f t="shared" si="23"/>
        <v>92.380903457825141</v>
      </c>
    </row>
    <row r="110" spans="1:87" x14ac:dyDescent="0.25">
      <c r="A110">
        <v>74000</v>
      </c>
      <c r="B110" s="14">
        <f t="shared" si="12"/>
        <v>204.28104285953643</v>
      </c>
      <c r="D110">
        <v>74000</v>
      </c>
      <c r="E110" s="14">
        <f t="shared" si="13"/>
        <v>178.45592835804962</v>
      </c>
      <c r="G110">
        <v>74000</v>
      </c>
      <c r="H110" s="14">
        <f t="shared" si="14"/>
        <v>141.64056420276486</v>
      </c>
      <c r="J110">
        <v>74000</v>
      </c>
      <c r="K110" s="14">
        <f t="shared" si="15"/>
        <v>86.148652224819813</v>
      </c>
      <c r="AM110">
        <v>74000</v>
      </c>
      <c r="AN110" s="14">
        <f t="shared" si="16"/>
        <v>165.99695582777571</v>
      </c>
      <c r="AP110">
        <v>74000</v>
      </c>
      <c r="AQ110" s="14">
        <f t="shared" si="17"/>
        <v>146.92353627683576</v>
      </c>
      <c r="AS110">
        <v>74000</v>
      </c>
      <c r="AT110" s="14">
        <f t="shared" si="18"/>
        <v>119.25382411532749</v>
      </c>
      <c r="AV110">
        <v>74000</v>
      </c>
      <c r="AW110" s="14">
        <f t="shared" si="19"/>
        <v>76.113171869626271</v>
      </c>
      <c r="BY110">
        <v>74000</v>
      </c>
      <c r="BZ110" s="14">
        <f t="shared" si="20"/>
        <v>220.05508262623763</v>
      </c>
      <c r="CB110">
        <v>74000</v>
      </c>
      <c r="CC110" s="14">
        <f t="shared" si="21"/>
        <v>192.23582134821334</v>
      </c>
      <c r="CE110">
        <v>74000</v>
      </c>
      <c r="CF110" s="14">
        <f t="shared" si="22"/>
        <v>152.57767251706238</v>
      </c>
      <c r="CH110">
        <v>74000</v>
      </c>
      <c r="CI110" s="14">
        <f t="shared" si="23"/>
        <v>92.8008224263221</v>
      </c>
    </row>
    <row r="111" spans="1:87" x14ac:dyDescent="0.25">
      <c r="A111">
        <v>75000</v>
      </c>
      <c r="B111" s="14">
        <f t="shared" si="12"/>
        <v>205.19711360120363</v>
      </c>
      <c r="D111">
        <v>75000</v>
      </c>
      <c r="E111" s="14">
        <f t="shared" si="13"/>
        <v>179.25618986228667</v>
      </c>
      <c r="G111">
        <v>75000</v>
      </c>
      <c r="H111" s="14">
        <f t="shared" si="14"/>
        <v>142.27573217960256</v>
      </c>
      <c r="J111">
        <v>75000</v>
      </c>
      <c r="K111" s="14">
        <f t="shared" si="15"/>
        <v>86.534974218444518</v>
      </c>
      <c r="AM111">
        <v>75000</v>
      </c>
      <c r="AN111" s="14">
        <f t="shared" si="16"/>
        <v>166.66906198384575</v>
      </c>
      <c r="AP111">
        <v>75000</v>
      </c>
      <c r="AQ111" s="14">
        <f t="shared" si="17"/>
        <v>147.51841594020556</v>
      </c>
      <c r="AS111">
        <v>75000</v>
      </c>
      <c r="AT111" s="14">
        <f t="shared" si="18"/>
        <v>119.73667170083361</v>
      </c>
      <c r="AV111">
        <v>75000</v>
      </c>
      <c r="AW111" s="14">
        <f t="shared" si="19"/>
        <v>76.421346987154706</v>
      </c>
      <c r="BY111">
        <v>75000</v>
      </c>
      <c r="BZ111" s="14">
        <f t="shared" si="20"/>
        <v>221.04188991842315</v>
      </c>
      <c r="CB111">
        <v>75000</v>
      </c>
      <c r="CC111" s="14">
        <f t="shared" si="21"/>
        <v>193.09787692112602</v>
      </c>
      <c r="CE111">
        <v>75000</v>
      </c>
      <c r="CF111" s="14">
        <f t="shared" si="22"/>
        <v>153.26188647871066</v>
      </c>
      <c r="CH111">
        <v>75000</v>
      </c>
      <c r="CI111" s="14">
        <f t="shared" si="23"/>
        <v>93.216975178615769</v>
      </c>
    </row>
    <row r="112" spans="1:87" x14ac:dyDescent="0.25">
      <c r="A112">
        <v>76000</v>
      </c>
      <c r="B112" s="14">
        <f t="shared" si="12"/>
        <v>206.10507725641591</v>
      </c>
      <c r="D112">
        <v>76000</v>
      </c>
      <c r="E112" s="14">
        <f t="shared" si="13"/>
        <v>180.04936917417066</v>
      </c>
      <c r="G112">
        <v>76000</v>
      </c>
      <c r="H112" s="14">
        <f t="shared" si="14"/>
        <v>142.90527901664458</v>
      </c>
      <c r="J112">
        <v>76000</v>
      </c>
      <c r="K112" s="14">
        <f t="shared" si="15"/>
        <v>86.917877321300921</v>
      </c>
      <c r="AM112">
        <v>76000</v>
      </c>
      <c r="AN112" s="14">
        <f t="shared" si="16"/>
        <v>167.33493322860085</v>
      </c>
      <c r="AP112">
        <v>76000</v>
      </c>
      <c r="AQ112" s="14">
        <f t="shared" si="17"/>
        <v>148.10777709744255</v>
      </c>
      <c r="AS112">
        <v>76000</v>
      </c>
      <c r="AT112" s="14">
        <f t="shared" si="18"/>
        <v>120.21504006553944</v>
      </c>
      <c r="AV112">
        <v>76000</v>
      </c>
      <c r="AW112" s="14">
        <f t="shared" si="19"/>
        <v>76.72666326384396</v>
      </c>
      <c r="BY112">
        <v>76000</v>
      </c>
      <c r="BZ112" s="14">
        <f t="shared" si="20"/>
        <v>222.01996411646189</v>
      </c>
      <c r="CB112">
        <v>76000</v>
      </c>
      <c r="CC112" s="14">
        <f t="shared" si="21"/>
        <v>193.95230343359526</v>
      </c>
      <c r="CE112">
        <v>76000</v>
      </c>
      <c r="CF112" s="14">
        <f t="shared" si="22"/>
        <v>153.94004525107226</v>
      </c>
      <c r="CH112">
        <v>76000</v>
      </c>
      <c r="CI112" s="14">
        <f t="shared" si="23"/>
        <v>93.629445042473108</v>
      </c>
    </row>
    <row r="113" spans="1:87" x14ac:dyDescent="0.25">
      <c r="A113">
        <v>77000</v>
      </c>
      <c r="B113" s="14">
        <f t="shared" si="12"/>
        <v>207.00511084489639</v>
      </c>
      <c r="D113">
        <v>77000</v>
      </c>
      <c r="E113" s="14">
        <f t="shared" si="13"/>
        <v>180.83562093467367</v>
      </c>
      <c r="G113">
        <v>77000</v>
      </c>
      <c r="H113" s="14">
        <f t="shared" si="14"/>
        <v>143.52932745251184</v>
      </c>
      <c r="J113">
        <v>77000</v>
      </c>
      <c r="K113" s="14">
        <f t="shared" si="15"/>
        <v>87.297436185497489</v>
      </c>
      <c r="AM113">
        <v>77000</v>
      </c>
      <c r="AN113" s="14">
        <f t="shared" si="16"/>
        <v>167.9947083117016</v>
      </c>
      <c r="AP113">
        <v>77000</v>
      </c>
      <c r="AQ113" s="14">
        <f t="shared" si="17"/>
        <v>148.6917425555626</v>
      </c>
      <c r="AS113">
        <v>77000</v>
      </c>
      <c r="AT113" s="14">
        <f t="shared" si="18"/>
        <v>120.68902888854772</v>
      </c>
      <c r="AV113">
        <v>77000</v>
      </c>
      <c r="AW113" s="14">
        <f t="shared" si="19"/>
        <v>77.029184319395398</v>
      </c>
      <c r="BY113">
        <v>77000</v>
      </c>
      <c r="BZ113" s="14">
        <f t="shared" si="20"/>
        <v>222.98949590907003</v>
      </c>
      <c r="CB113">
        <v>77000</v>
      </c>
      <c r="CC113" s="14">
        <f t="shared" si="21"/>
        <v>194.79926746755842</v>
      </c>
      <c r="CE113">
        <v>77000</v>
      </c>
      <c r="CF113" s="14">
        <f t="shared" si="22"/>
        <v>154.6122810503185</v>
      </c>
      <c r="CH113">
        <v>77000</v>
      </c>
      <c r="CI113" s="14">
        <f t="shared" si="23"/>
        <v>94.038312434440201</v>
      </c>
    </row>
    <row r="114" spans="1:87" x14ac:dyDescent="0.25">
      <c r="A114">
        <v>78000</v>
      </c>
      <c r="B114" s="14">
        <f t="shared" si="12"/>
        <v>207.89738528181675</v>
      </c>
      <c r="D114">
        <v>78000</v>
      </c>
      <c r="E114" s="14">
        <f t="shared" si="13"/>
        <v>181.61509445195082</v>
      </c>
      <c r="G114">
        <v>78000</v>
      </c>
      <c r="H114" s="14">
        <f t="shared" si="14"/>
        <v>144.1479959931653</v>
      </c>
      <c r="J114">
        <v>78000</v>
      </c>
      <c r="K114" s="14">
        <f t="shared" si="15"/>
        <v>87.673722888753659</v>
      </c>
      <c r="AM114">
        <v>78000</v>
      </c>
      <c r="AN114" s="14">
        <f t="shared" si="16"/>
        <v>168.64852114106031</v>
      </c>
      <c r="AP114">
        <v>78000</v>
      </c>
      <c r="AQ114" s="14">
        <f t="shared" si="17"/>
        <v>149.27043083616093</v>
      </c>
      <c r="AS114">
        <v>78000</v>
      </c>
      <c r="AT114" s="14">
        <f t="shared" si="18"/>
        <v>121.1587343706023</v>
      </c>
      <c r="AV114">
        <v>78000</v>
      </c>
      <c r="AW114" s="14">
        <f t="shared" si="19"/>
        <v>77.328971553464783</v>
      </c>
      <c r="BY114">
        <v>78000</v>
      </c>
      <c r="BZ114" s="14">
        <f t="shared" si="20"/>
        <v>223.95066940903496</v>
      </c>
      <c r="CB114">
        <v>78000</v>
      </c>
      <c r="CC114" s="14">
        <f t="shared" si="21"/>
        <v>195.63892986034995</v>
      </c>
      <c r="CE114">
        <v>78000</v>
      </c>
      <c r="CF114" s="14">
        <f t="shared" si="22"/>
        <v>155.27872153312612</v>
      </c>
      <c r="CH114">
        <v>78000</v>
      </c>
      <c r="CI114" s="14">
        <f t="shared" si="23"/>
        <v>94.443654997886611</v>
      </c>
    </row>
    <row r="115" spans="1:87" x14ac:dyDescent="0.25">
      <c r="A115">
        <v>79000</v>
      </c>
      <c r="B115" s="14">
        <f t="shared" si="12"/>
        <v>208.78206566356667</v>
      </c>
      <c r="D115">
        <v>79000</v>
      </c>
      <c r="E115" s="14">
        <f t="shared" si="13"/>
        <v>182.38793395098298</v>
      </c>
      <c r="G115">
        <v>79000</v>
      </c>
      <c r="H115" s="14">
        <f t="shared" si="14"/>
        <v>144.76139911004842</v>
      </c>
      <c r="J115">
        <v>79000</v>
      </c>
      <c r="K115" s="14">
        <f t="shared" si="15"/>
        <v>88.046807054913415</v>
      </c>
      <c r="AM115">
        <v>79000</v>
      </c>
      <c r="AN115" s="14">
        <f t="shared" si="16"/>
        <v>169.29650101144512</v>
      </c>
      <c r="AP115">
        <v>79000</v>
      </c>
      <c r="AQ115" s="14">
        <f t="shared" si="17"/>
        <v>149.84395637774932</v>
      </c>
      <c r="AS115">
        <v>79000</v>
      </c>
      <c r="AT115" s="14">
        <f t="shared" si="18"/>
        <v>121.62424939831956</v>
      </c>
      <c r="AV115">
        <v>79000</v>
      </c>
      <c r="AW115" s="14">
        <f t="shared" si="19"/>
        <v>77.626084250482137</v>
      </c>
      <c r="BY115">
        <v>79000</v>
      </c>
      <c r="BZ115" s="14">
        <f t="shared" si="20"/>
        <v>224.90366246105131</v>
      </c>
      <c r="CB115">
        <v>79000</v>
      </c>
      <c r="CC115" s="14">
        <f t="shared" si="21"/>
        <v>196.47144597362083</v>
      </c>
      <c r="CE115">
        <v>79000</v>
      </c>
      <c r="CF115" s="14">
        <f t="shared" si="22"/>
        <v>155.93949001011947</v>
      </c>
      <c r="CH115">
        <v>79000</v>
      </c>
      <c r="CI115" s="14">
        <f t="shared" si="23"/>
        <v>94.845547732824713</v>
      </c>
    </row>
    <row r="116" spans="1:87" x14ac:dyDescent="0.25">
      <c r="A116">
        <v>80000</v>
      </c>
      <c r="B116" s="14">
        <f t="shared" si="12"/>
        <v>209.65931153671181</v>
      </c>
      <c r="D116">
        <v>80000</v>
      </c>
      <c r="E116" s="14">
        <f t="shared" si="13"/>
        <v>183.15427880853315</v>
      </c>
      <c r="G116">
        <v>80000</v>
      </c>
      <c r="H116" s="14">
        <f t="shared" si="14"/>
        <v>145.36964742657122</v>
      </c>
      <c r="J116">
        <v>80000</v>
      </c>
      <c r="K116" s="14">
        <f t="shared" si="15"/>
        <v>88.416755967369284</v>
      </c>
      <c r="AM116">
        <v>80000</v>
      </c>
      <c r="AN116" s="14">
        <f t="shared" si="16"/>
        <v>169.93877281954505</v>
      </c>
      <c r="AP116">
        <v>80000</v>
      </c>
      <c r="AQ116" s="14">
        <f t="shared" si="17"/>
        <v>150.41242972610925</v>
      </c>
      <c r="AS116">
        <v>80000</v>
      </c>
      <c r="AT116" s="14">
        <f t="shared" si="18"/>
        <v>122.08566369869301</v>
      </c>
      <c r="AV116">
        <v>80000</v>
      </c>
      <c r="AW116" s="14">
        <f t="shared" si="19"/>
        <v>77.920579678263593</v>
      </c>
      <c r="BY116">
        <v>80000</v>
      </c>
      <c r="BZ116" s="14">
        <f t="shared" si="20"/>
        <v>225.84864693144686</v>
      </c>
      <c r="CB116">
        <v>80000</v>
      </c>
      <c r="CC116" s="14">
        <f t="shared" si="21"/>
        <v>197.29696594643764</v>
      </c>
      <c r="CE116">
        <v>80000</v>
      </c>
      <c r="CF116" s="14">
        <f t="shared" si="22"/>
        <v>156.59470564675456</v>
      </c>
      <c r="CH116">
        <v>80000</v>
      </c>
      <c r="CI116" s="14">
        <f t="shared" si="23"/>
        <v>95.244063118091958</v>
      </c>
    </row>
    <row r="117" spans="1:87" x14ac:dyDescent="0.25">
      <c r="A117">
        <v>81000</v>
      </c>
      <c r="B117" s="14">
        <f t="shared" si="12"/>
        <v>210.52927715132637</v>
      </c>
      <c r="D117">
        <v>81000</v>
      </c>
      <c r="E117" s="14">
        <f t="shared" si="13"/>
        <v>183.91426377445279</v>
      </c>
      <c r="G117">
        <v>81000</v>
      </c>
      <c r="H117" s="14">
        <f t="shared" si="14"/>
        <v>145.97284789376167</v>
      </c>
      <c r="J117">
        <v>81000</v>
      </c>
      <c r="K117" s="14">
        <f t="shared" si="15"/>
        <v>88.783634675896906</v>
      </c>
      <c r="AM117">
        <v>81000</v>
      </c>
      <c r="AN117" s="14">
        <f t="shared" si="16"/>
        <v>170.57545726645648</v>
      </c>
      <c r="AP117">
        <v>81000</v>
      </c>
      <c r="AQ117" s="14">
        <f t="shared" si="17"/>
        <v>150.97595771351249</v>
      </c>
      <c r="AS117">
        <v>81000</v>
      </c>
      <c r="AT117" s="14">
        <f t="shared" si="18"/>
        <v>122.54306398456161</v>
      </c>
      <c r="AV117">
        <v>81000</v>
      </c>
      <c r="AW117" s="14">
        <f t="shared" si="19"/>
        <v>78.21251318085605</v>
      </c>
      <c r="BY117">
        <v>81000</v>
      </c>
      <c r="BZ117" s="14">
        <f t="shared" si="20"/>
        <v>226.78578898107716</v>
      </c>
      <c r="CB117">
        <v>81000</v>
      </c>
      <c r="CC117" s="14">
        <f t="shared" si="21"/>
        <v>198.11563493367763</v>
      </c>
      <c r="CE117">
        <v>81000</v>
      </c>
      <c r="CF117" s="14">
        <f t="shared" si="22"/>
        <v>157.24448365253383</v>
      </c>
      <c r="CH117">
        <v>81000</v>
      </c>
      <c r="CI117" s="14">
        <f t="shared" si="23"/>
        <v>95.639271226434957</v>
      </c>
    </row>
    <row r="118" spans="1:87" x14ac:dyDescent="0.25">
      <c r="A118">
        <v>82000</v>
      </c>
      <c r="B118" s="14">
        <f t="shared" si="12"/>
        <v>211.3921116997885</v>
      </c>
      <c r="D118">
        <v>82000</v>
      </c>
      <c r="E118" s="14">
        <f t="shared" si="13"/>
        <v>184.66801918028875</v>
      </c>
      <c r="G118">
        <v>82000</v>
      </c>
      <c r="H118" s="14">
        <f t="shared" si="14"/>
        <v>146.57110395583697</v>
      </c>
      <c r="J118">
        <v>82000</v>
      </c>
      <c r="K118" s="14">
        <f t="shared" si="15"/>
        <v>89.1475060973588</v>
      </c>
      <c r="AM118">
        <v>82000</v>
      </c>
      <c r="AN118" s="14">
        <f t="shared" si="16"/>
        <v>171.20667104847192</v>
      </c>
      <c r="AP118">
        <v>82000</v>
      </c>
      <c r="AQ118" s="14">
        <f t="shared" si="17"/>
        <v>151.53464362758788</v>
      </c>
      <c r="AS118">
        <v>82000</v>
      </c>
      <c r="AT118" s="14">
        <f t="shared" si="18"/>
        <v>122.99653409167446</v>
      </c>
      <c r="AV118">
        <v>82000</v>
      </c>
      <c r="AW118" s="14">
        <f t="shared" si="19"/>
        <v>78.501938266017646</v>
      </c>
      <c r="BY118">
        <v>82000</v>
      </c>
      <c r="BZ118" s="14">
        <f t="shared" si="20"/>
        <v>227.71524932255954</v>
      </c>
      <c r="CB118">
        <v>82000</v>
      </c>
      <c r="CC118" s="14">
        <f t="shared" si="21"/>
        <v>198.92759333074363</v>
      </c>
      <c r="CE118">
        <v>82000</v>
      </c>
      <c r="CF118" s="14">
        <f t="shared" si="22"/>
        <v>157.88893545936227</v>
      </c>
      <c r="CH118">
        <v>82000</v>
      </c>
      <c r="CI118" s="14">
        <f t="shared" si="23"/>
        <v>96.031239832989328</v>
      </c>
    </row>
    <row r="119" spans="1:87" x14ac:dyDescent="0.25">
      <c r="A119">
        <v>83000</v>
      </c>
      <c r="B119" s="14">
        <f t="shared" si="12"/>
        <v>212.24795954203859</v>
      </c>
      <c r="D119">
        <v>83000</v>
      </c>
      <c r="E119" s="14">
        <f t="shared" si="13"/>
        <v>185.4156711360653</v>
      </c>
      <c r="G119">
        <v>83000</v>
      </c>
      <c r="H119" s="14">
        <f t="shared" si="14"/>
        <v>147.16451570638986</v>
      </c>
      <c r="J119">
        <v>83000</v>
      </c>
      <c r="K119" s="14">
        <f t="shared" si="15"/>
        <v>89.508431110699732</v>
      </c>
      <c r="AM119">
        <v>83000</v>
      </c>
      <c r="AN119" s="14">
        <f t="shared" si="16"/>
        <v>171.83252703698142</v>
      </c>
      <c r="AP119">
        <v>83000</v>
      </c>
      <c r="AQ119" s="14">
        <f t="shared" si="17"/>
        <v>152.08858737055183</v>
      </c>
      <c r="AS119">
        <v>83000</v>
      </c>
      <c r="AT119" s="14">
        <f t="shared" si="18"/>
        <v>123.44615510793382</v>
      </c>
      <c r="AV119">
        <v>83000</v>
      </c>
      <c r="AW119" s="14">
        <f t="shared" si="19"/>
        <v>78.788906687706529</v>
      </c>
      <c r="BY119">
        <v>83000</v>
      </c>
      <c r="BZ119" s="14">
        <f t="shared" si="20"/>
        <v>228.6371834629258</v>
      </c>
      <c r="CB119">
        <v>83000</v>
      </c>
      <c r="CC119" s="14">
        <f t="shared" si="21"/>
        <v>199.73297698554123</v>
      </c>
      <c r="CE119">
        <v>83000</v>
      </c>
      <c r="CF119" s="14">
        <f t="shared" si="22"/>
        <v>158.52816888979413</v>
      </c>
      <c r="CH119">
        <v>83000</v>
      </c>
      <c r="CI119" s="14">
        <f t="shared" si="23"/>
        <v>96.42003451761029</v>
      </c>
    </row>
    <row r="120" spans="1:87" x14ac:dyDescent="0.25">
      <c r="A120">
        <v>84000</v>
      </c>
      <c r="B120" s="14">
        <f t="shared" si="12"/>
        <v>213.09696041822417</v>
      </c>
      <c r="D120">
        <v>84000</v>
      </c>
      <c r="E120" s="14">
        <f t="shared" si="13"/>
        <v>186.15734171604507</v>
      </c>
      <c r="G120">
        <v>84000</v>
      </c>
      <c r="H120" s="14">
        <f t="shared" si="14"/>
        <v>147.75318003582674</v>
      </c>
      <c r="J120">
        <v>84000</v>
      </c>
      <c r="K120" s="14">
        <f t="shared" si="15"/>
        <v>89.86646864662211</v>
      </c>
      <c r="AM120">
        <v>84000</v>
      </c>
      <c r="AN120" s="14">
        <f t="shared" si="16"/>
        <v>172.45313444823128</v>
      </c>
      <c r="AP120">
        <v>84000</v>
      </c>
      <c r="AQ120" s="14">
        <f t="shared" si="17"/>
        <v>152.63788560946071</v>
      </c>
      <c r="AS120">
        <v>84000</v>
      </c>
      <c r="AT120" s="14">
        <f t="shared" si="18"/>
        <v>123.89200549535084</v>
      </c>
      <c r="AV120">
        <v>84000</v>
      </c>
      <c r="AW120" s="14">
        <f t="shared" si="19"/>
        <v>79.073468523918947</v>
      </c>
      <c r="BY120">
        <v>84000</v>
      </c>
      <c r="BZ120" s="14">
        <f t="shared" si="20"/>
        <v>229.55174193268667</v>
      </c>
      <c r="CB120">
        <v>84000</v>
      </c>
      <c r="CC120" s="14">
        <f t="shared" si="21"/>
        <v>200.53191739858346</v>
      </c>
      <c r="CE120">
        <v>84000</v>
      </c>
      <c r="CF120" s="14">
        <f t="shared" si="22"/>
        <v>159.1622883158557</v>
      </c>
      <c r="CH120">
        <v>84000</v>
      </c>
      <c r="CI120" s="14">
        <f t="shared" si="23"/>
        <v>96.805718761472633</v>
      </c>
    </row>
    <row r="121" spans="1:87" x14ac:dyDescent="0.25">
      <c r="A121">
        <v>85000</v>
      </c>
      <c r="B121" s="14">
        <f t="shared" si="12"/>
        <v>213.93924964957463</v>
      </c>
      <c r="D121">
        <v>85000</v>
      </c>
      <c r="E121" s="14">
        <f t="shared" si="13"/>
        <v>186.89314913421046</v>
      </c>
      <c r="G121">
        <v>85000</v>
      </c>
      <c r="H121" s="14">
        <f t="shared" si="14"/>
        <v>148.33719077064768</v>
      </c>
      <c r="J121">
        <v>85000</v>
      </c>
      <c r="K121" s="14">
        <f t="shared" si="15"/>
        <v>90.221675772298482</v>
      </c>
      <c r="AM121">
        <v>85000</v>
      </c>
      <c r="AN121" s="14">
        <f t="shared" si="16"/>
        <v>173.06859900362406</v>
      </c>
      <c r="AP121">
        <v>85000</v>
      </c>
      <c r="AQ121" s="14">
        <f t="shared" si="17"/>
        <v>153.18263191809285</v>
      </c>
      <c r="AS121">
        <v>85000</v>
      </c>
      <c r="AT121" s="14">
        <f t="shared" si="18"/>
        <v>124.33416120520717</v>
      </c>
      <c r="AV121">
        <v>85000</v>
      </c>
      <c r="AW121" s="14">
        <f t="shared" si="19"/>
        <v>79.355672250190139</v>
      </c>
      <c r="BY121">
        <v>85000</v>
      </c>
      <c r="BZ121" s="14">
        <f t="shared" si="20"/>
        <v>230.45907050221751</v>
      </c>
      <c r="CB121">
        <v>85000</v>
      </c>
      <c r="CC121" s="14">
        <f t="shared" si="21"/>
        <v>201.32454191202262</v>
      </c>
      <c r="CE121">
        <v>85000</v>
      </c>
      <c r="CF121" s="14">
        <f t="shared" si="22"/>
        <v>159.79139480908034</v>
      </c>
      <c r="CH121">
        <v>85000</v>
      </c>
      <c r="CI121" s="14">
        <f t="shared" si="23"/>
        <v>97.188354038324491</v>
      </c>
    </row>
    <row r="122" spans="1:87" x14ac:dyDescent="0.25">
      <c r="A122">
        <v>86000</v>
      </c>
      <c r="B122" s="14">
        <f t="shared" si="12"/>
        <v>214.77495832829004</v>
      </c>
      <c r="D122">
        <v>86000</v>
      </c>
      <c r="E122" s="14">
        <f t="shared" si="13"/>
        <v>187.62320791014693</v>
      </c>
      <c r="G122">
        <v>86000</v>
      </c>
      <c r="H122" s="14">
        <f t="shared" si="14"/>
        <v>148.91663880510771</v>
      </c>
      <c r="J122">
        <v>86000</v>
      </c>
      <c r="K122" s="14">
        <f t="shared" si="15"/>
        <v>90.574107771450912</v>
      </c>
      <c r="AM122">
        <v>86000</v>
      </c>
      <c r="AN122" s="14">
        <f t="shared" si="16"/>
        <v>173.67902308119267</v>
      </c>
      <c r="AP122">
        <v>86000</v>
      </c>
      <c r="AQ122" s="14">
        <f t="shared" si="17"/>
        <v>153.72291691101748</v>
      </c>
      <c r="AS122">
        <v>86000</v>
      </c>
      <c r="AT122" s="14">
        <f t="shared" si="18"/>
        <v>124.77269578687543</v>
      </c>
      <c r="AV122">
        <v>86000</v>
      </c>
      <c r="AW122" s="14">
        <f t="shared" si="19"/>
        <v>79.635564809048546</v>
      </c>
      <c r="BY122">
        <v>86000</v>
      </c>
      <c r="BZ122" s="14">
        <f t="shared" si="20"/>
        <v>231.35931038631009</v>
      </c>
      <c r="CB122">
        <v>86000</v>
      </c>
      <c r="CC122" s="14">
        <f t="shared" si="21"/>
        <v>202.11097388834253</v>
      </c>
      <c r="CE122">
        <v>86000</v>
      </c>
      <c r="CF122" s="14">
        <f t="shared" si="22"/>
        <v>160.41558628233608</v>
      </c>
      <c r="CH122">
        <v>86000</v>
      </c>
      <c r="CI122" s="14">
        <f t="shared" si="23"/>
        <v>97.567999900750124</v>
      </c>
    </row>
    <row r="123" spans="1:87" x14ac:dyDescent="0.25">
      <c r="A123">
        <v>87000</v>
      </c>
      <c r="B123" s="14">
        <f t="shared" si="12"/>
        <v>215.60421349716634</v>
      </c>
      <c r="D123">
        <v>87000</v>
      </c>
      <c r="E123" s="14">
        <f t="shared" si="13"/>
        <v>188.34762902595887</v>
      </c>
      <c r="G123">
        <v>87000</v>
      </c>
      <c r="H123" s="14">
        <f t="shared" si="14"/>
        <v>149.49161222576163</v>
      </c>
      <c r="J123">
        <v>87000</v>
      </c>
      <c r="K123" s="14">
        <f t="shared" si="15"/>
        <v>90.923818220101197</v>
      </c>
      <c r="AM123">
        <v>87000</v>
      </c>
      <c r="AN123" s="14">
        <f t="shared" si="16"/>
        <v>174.28450585883161</v>
      </c>
      <c r="AP123">
        <v>87000</v>
      </c>
      <c r="AQ123" s="14">
        <f t="shared" si="17"/>
        <v>154.25882837036815</v>
      </c>
      <c r="AS123">
        <v>87000</v>
      </c>
      <c r="AT123" s="14">
        <f t="shared" si="18"/>
        <v>125.20768049071741</v>
      </c>
      <c r="AV123">
        <v>87000</v>
      </c>
      <c r="AW123" s="14">
        <f t="shared" si="19"/>
        <v>79.913191675690271</v>
      </c>
      <c r="BY123">
        <v>87000</v>
      </c>
      <c r="BZ123" s="14">
        <f t="shared" si="20"/>
        <v>232.25259843766779</v>
      </c>
      <c r="CB123">
        <v>87000</v>
      </c>
      <c r="CC123" s="14">
        <f t="shared" si="21"/>
        <v>202.89133287939094</v>
      </c>
      <c r="CE123">
        <v>87000</v>
      </c>
      <c r="CF123" s="14">
        <f t="shared" si="22"/>
        <v>161.03495762398762</v>
      </c>
      <c r="CH123">
        <v>87000</v>
      </c>
      <c r="CI123" s="14">
        <f t="shared" si="23"/>
        <v>97.944714061769517</v>
      </c>
    </row>
    <row r="124" spans="1:87" x14ac:dyDescent="0.25">
      <c r="A124">
        <v>88000</v>
      </c>
      <c r="B124" s="14">
        <f t="shared" si="12"/>
        <v>216.42713831961936</v>
      </c>
      <c r="D124">
        <v>88000</v>
      </c>
      <c r="E124" s="14">
        <f t="shared" si="13"/>
        <v>189.06652007480031</v>
      </c>
      <c r="G124">
        <v>88000</v>
      </c>
      <c r="H124" s="14">
        <f t="shared" si="14"/>
        <v>150.06219642935235</v>
      </c>
      <c r="J124">
        <v>88000</v>
      </c>
      <c r="K124" s="14">
        <f t="shared" si="15"/>
        <v>91.270859058273416</v>
      </c>
      <c r="AM124">
        <v>88000</v>
      </c>
      <c r="AN124" s="14">
        <f t="shared" si="16"/>
        <v>174.88514344982102</v>
      </c>
      <c r="AP124">
        <v>88000</v>
      </c>
      <c r="AQ124" s="14">
        <f t="shared" si="17"/>
        <v>154.79045136579538</v>
      </c>
      <c r="AS124">
        <v>88000</v>
      </c>
      <c r="AT124" s="14">
        <f t="shared" si="18"/>
        <v>125.6391843654464</v>
      </c>
      <c r="AV124">
        <v>88000</v>
      </c>
      <c r="AW124" s="14">
        <f t="shared" si="19"/>
        <v>80.188596920119963</v>
      </c>
      <c r="BY124">
        <v>88000</v>
      </c>
      <c r="BZ124" s="14">
        <f t="shared" si="20"/>
        <v>233.13906733005834</v>
      </c>
      <c r="CB124">
        <v>88000</v>
      </c>
      <c r="CC124" s="14">
        <f t="shared" si="21"/>
        <v>203.66573478637963</v>
      </c>
      <c r="CE124">
        <v>88000</v>
      </c>
      <c r="CF124" s="14">
        <f t="shared" si="22"/>
        <v>161.64960082488764</v>
      </c>
      <c r="CH124">
        <v>88000</v>
      </c>
      <c r="CI124" s="14">
        <f t="shared" si="23"/>
        <v>98.318552472077499</v>
      </c>
    </row>
    <row r="125" spans="1:87" x14ac:dyDescent="0.25">
      <c r="A125">
        <v>89000</v>
      </c>
      <c r="B125" s="14">
        <f t="shared" si="12"/>
        <v>217.24385224072668</v>
      </c>
      <c r="D125">
        <v>89000</v>
      </c>
      <c r="E125" s="14">
        <f t="shared" si="13"/>
        <v>189.77998540155787</v>
      </c>
      <c r="G125">
        <v>89000</v>
      </c>
      <c r="H125" s="14">
        <f t="shared" si="14"/>
        <v>150.62847423447124</v>
      </c>
      <c r="J125">
        <v>89000</v>
      </c>
      <c r="K125" s="14">
        <f t="shared" si="15"/>
        <v>91.615280657907718</v>
      </c>
      <c r="AM125">
        <v>89000</v>
      </c>
      <c r="AN125" s="14">
        <f t="shared" si="16"/>
        <v>175.48102903114332</v>
      </c>
      <c r="AP125">
        <v>89000</v>
      </c>
      <c r="AQ125" s="14">
        <f t="shared" si="17"/>
        <v>155.31786836803894</v>
      </c>
      <c r="AS125">
        <v>89000</v>
      </c>
      <c r="AT125" s="14">
        <f t="shared" si="18"/>
        <v>126.06727435031092</v>
      </c>
      <c r="AV125">
        <v>89000</v>
      </c>
      <c r="AW125" s="14">
        <f t="shared" si="19"/>
        <v>80.461823265986652</v>
      </c>
      <c r="BY125">
        <v>89000</v>
      </c>
      <c r="BZ125" s="14">
        <f t="shared" si="20"/>
        <v>234.01884573179112</v>
      </c>
      <c r="CB125">
        <v>89000</v>
      </c>
      <c r="CC125" s="14">
        <f t="shared" si="21"/>
        <v>204.43429201143033</v>
      </c>
      <c r="CE125">
        <v>89000</v>
      </c>
      <c r="CF125" s="14">
        <f t="shared" si="22"/>
        <v>162.25960509865928</v>
      </c>
      <c r="CH125">
        <v>89000</v>
      </c>
      <c r="CI125" s="14">
        <f t="shared" si="23"/>
        <v>98.689569393201708</v>
      </c>
    </row>
    <row r="126" spans="1:87" x14ac:dyDescent="0.25">
      <c r="A126">
        <v>90000</v>
      </c>
      <c r="B126" s="14">
        <f t="shared" si="12"/>
        <v>218.05447113985684</v>
      </c>
      <c r="D126">
        <v>90000</v>
      </c>
      <c r="E126" s="14">
        <f t="shared" si="13"/>
        <v>190.48812623618406</v>
      </c>
      <c r="G126">
        <v>90000</v>
      </c>
      <c r="H126" s="14">
        <f t="shared" si="14"/>
        <v>151.19052598738483</v>
      </c>
      <c r="J126">
        <v>90000</v>
      </c>
      <c r="K126" s="14">
        <f t="shared" si="15"/>
        <v>91.957131887226382</v>
      </c>
      <c r="AM126">
        <v>90000</v>
      </c>
      <c r="AN126" s="14">
        <f t="shared" si="16"/>
        <v>176.07225296505061</v>
      </c>
      <c r="AP126">
        <v>90000</v>
      </c>
      <c r="AQ126" s="14">
        <f t="shared" si="17"/>
        <v>155.84115935652727</v>
      </c>
      <c r="AS126">
        <v>90000</v>
      </c>
      <c r="AT126" s="14">
        <f t="shared" si="18"/>
        <v>126.49201536242987</v>
      </c>
      <c r="AV126">
        <v>90000</v>
      </c>
      <c r="AW126" s="14">
        <f t="shared" si="19"/>
        <v>80.732912146324978</v>
      </c>
      <c r="BY126">
        <v>90000</v>
      </c>
      <c r="BZ126" s="14">
        <f t="shared" si="20"/>
        <v>234.89205847013187</v>
      </c>
      <c r="CB126">
        <v>90000</v>
      </c>
      <c r="CC126" s="14">
        <f t="shared" si="21"/>
        <v>205.19711360120371</v>
      </c>
      <c r="CE126">
        <v>90000</v>
      </c>
      <c r="CF126" s="14">
        <f t="shared" si="22"/>
        <v>162.8650569956944</v>
      </c>
      <c r="CH126">
        <v>90000</v>
      </c>
      <c r="CI126" s="14">
        <f t="shared" si="23"/>
        <v>99.057817466838785</v>
      </c>
    </row>
    <row r="127" spans="1:87" x14ac:dyDescent="0.25">
      <c r="A127">
        <v>91000</v>
      </c>
      <c r="B127" s="14">
        <f t="shared" si="12"/>
        <v>218.85910747541152</v>
      </c>
      <c r="D127">
        <v>91000</v>
      </c>
      <c r="E127" s="14">
        <f t="shared" si="13"/>
        <v>191.19104082014158</v>
      </c>
      <c r="G127">
        <v>91000</v>
      </c>
      <c r="H127" s="14">
        <f t="shared" si="14"/>
        <v>151.7484296623939</v>
      </c>
      <c r="J127">
        <v>91000</v>
      </c>
      <c r="K127" s="14">
        <f t="shared" si="15"/>
        <v>92.296460171774115</v>
      </c>
      <c r="AM127">
        <v>91000</v>
      </c>
      <c r="AN127" s="14">
        <f t="shared" si="16"/>
        <v>176.65890291430887</v>
      </c>
      <c r="AP127">
        <v>91000</v>
      </c>
      <c r="AQ127" s="14">
        <f t="shared" si="17"/>
        <v>156.36040192137935</v>
      </c>
      <c r="AS127">
        <v>91000</v>
      </c>
      <c r="AT127" s="14">
        <f t="shared" si="18"/>
        <v>126.91347037958511</v>
      </c>
      <c r="AV127">
        <v>91000</v>
      </c>
      <c r="AW127" s="14">
        <f t="shared" si="19"/>
        <v>81.001903756397255</v>
      </c>
      <c r="BY127">
        <v>91000</v>
      </c>
      <c r="BZ127" s="14">
        <f t="shared" si="20"/>
        <v>235.75882668722141</v>
      </c>
      <c r="CB127">
        <v>91000</v>
      </c>
      <c r="CC127" s="14">
        <f t="shared" si="21"/>
        <v>205.95430538310745</v>
      </c>
      <c r="CE127">
        <v>91000</v>
      </c>
      <c r="CF127" s="14">
        <f t="shared" si="22"/>
        <v>163.46604051126232</v>
      </c>
      <c r="CH127">
        <v>91000</v>
      </c>
      <c r="CI127" s="14">
        <f t="shared" si="23"/>
        <v>99.423347780608125</v>
      </c>
    </row>
    <row r="128" spans="1:87" x14ac:dyDescent="0.25">
      <c r="A128">
        <v>92000</v>
      </c>
      <c r="B128" s="14">
        <f t="shared" si="12"/>
        <v>219.65787042217275</v>
      </c>
      <c r="D128">
        <v>92000</v>
      </c>
      <c r="E128" s="14">
        <f t="shared" si="13"/>
        <v>191.88882452638748</v>
      </c>
      <c r="G128">
        <v>92000</v>
      </c>
      <c r="H128" s="14">
        <f t="shared" si="14"/>
        <v>152.30226095706433</v>
      </c>
      <c r="J128">
        <v>92000</v>
      </c>
      <c r="K128" s="14">
        <f t="shared" si="15"/>
        <v>92.63331155233972</v>
      </c>
      <c r="AM128">
        <v>92000</v>
      </c>
      <c r="AN128" s="14">
        <f t="shared" si="16"/>
        <v>177.24106395151404</v>
      </c>
      <c r="AP128">
        <v>92000</v>
      </c>
      <c r="AQ128" s="14">
        <f t="shared" si="17"/>
        <v>156.8756713601606</v>
      </c>
      <c r="AS128">
        <v>92000</v>
      </c>
      <c r="AT128" s="14">
        <f t="shared" si="18"/>
        <v>127.33170051875518</v>
      </c>
      <c r="AV128">
        <v>92000</v>
      </c>
      <c r="AW128" s="14">
        <f t="shared" si="19"/>
        <v>81.268837103816992</v>
      </c>
      <c r="BY128">
        <v>92000</v>
      </c>
      <c r="BZ128" s="14">
        <f t="shared" si="20"/>
        <v>236.61926798802867</v>
      </c>
      <c r="CB128">
        <v>92000</v>
      </c>
      <c r="CC128" s="14">
        <f t="shared" si="21"/>
        <v>206.70597009454502</v>
      </c>
      <c r="CE128">
        <v>92000</v>
      </c>
      <c r="CF128" s="14">
        <f t="shared" si="22"/>
        <v>164.06263718809396</v>
      </c>
      <c r="CH128">
        <v>92000</v>
      </c>
      <c r="CI128" s="14">
        <f t="shared" si="23"/>
        <v>99.786209930445949</v>
      </c>
    </row>
    <row r="129" spans="1:87" x14ac:dyDescent="0.25">
      <c r="A129">
        <v>93000</v>
      </c>
      <c r="B129" s="14">
        <f t="shared" si="12"/>
        <v>220.45086600170745</v>
      </c>
      <c r="D129">
        <v>93000</v>
      </c>
      <c r="E129" s="14">
        <f t="shared" si="13"/>
        <v>192.58156997329112</v>
      </c>
      <c r="G129">
        <v>93000</v>
      </c>
      <c r="H129" s="14">
        <f t="shared" si="14"/>
        <v>152.85209338264488</v>
      </c>
      <c r="J129">
        <v>93000</v>
      </c>
      <c r="K129" s="14">
        <f t="shared" si="15"/>
        <v>92.967730739949417</v>
      </c>
      <c r="AM129">
        <v>93000</v>
      </c>
      <c r="AN129" s="14">
        <f t="shared" si="16"/>
        <v>177.81881866284465</v>
      </c>
      <c r="AP129">
        <v>93000</v>
      </c>
      <c r="AQ129" s="14">
        <f t="shared" si="17"/>
        <v>157.38704076971382</v>
      </c>
      <c r="AS129">
        <v>93000</v>
      </c>
      <c r="AT129" s="14">
        <f t="shared" si="18"/>
        <v>127.74676511065233</v>
      </c>
      <c r="AV129">
        <v>93000</v>
      </c>
      <c r="AW129" s="14">
        <f t="shared" si="19"/>
        <v>81.533750056122045</v>
      </c>
      <c r="BY129">
        <v>93000</v>
      </c>
      <c r="BZ129" s="14">
        <f t="shared" si="20"/>
        <v>237.47349658082445</v>
      </c>
      <c r="CB129">
        <v>93000</v>
      </c>
      <c r="CC129" s="14">
        <f t="shared" si="21"/>
        <v>207.45220750563047</v>
      </c>
      <c r="CE129">
        <v>93000</v>
      </c>
      <c r="CF129" s="14">
        <f t="shared" si="22"/>
        <v>164.65492621378149</v>
      </c>
      <c r="CH129">
        <v>93000</v>
      </c>
      <c r="CI129" s="14">
        <f t="shared" si="23"/>
        <v>100.14645207984526</v>
      </c>
    </row>
    <row r="130" spans="1:87" x14ac:dyDescent="0.25">
      <c r="A130">
        <v>94000</v>
      </c>
      <c r="B130" s="14">
        <f t="shared" si="12"/>
        <v>221.23819720625087</v>
      </c>
      <c r="D130">
        <v>94000</v>
      </c>
      <c r="E130" s="14">
        <f t="shared" si="13"/>
        <v>193.26936713285752</v>
      </c>
      <c r="G130">
        <v>94000</v>
      </c>
      <c r="H130" s="14">
        <f t="shared" si="14"/>
        <v>153.39799834996305</v>
      </c>
      <c r="J130">
        <v>94000</v>
      </c>
      <c r="K130" s="14">
        <f t="shared" si="15"/>
        <v>93.299761168111061</v>
      </c>
      <c r="AM130">
        <v>94000</v>
      </c>
      <c r="AN130" s="14">
        <f t="shared" si="16"/>
        <v>178.39224724659212</v>
      </c>
      <c r="AP130">
        <v>94000</v>
      </c>
      <c r="AQ130" s="14">
        <f t="shared" si="17"/>
        <v>157.89458113336852</v>
      </c>
      <c r="AS130">
        <v>94000</v>
      </c>
      <c r="AT130" s="14">
        <f t="shared" si="18"/>
        <v>128.15872177050733</v>
      </c>
      <c r="AV130">
        <v>94000</v>
      </c>
      <c r="AW130" s="14">
        <f t="shared" si="19"/>
        <v>81.796679385952714</v>
      </c>
      <c r="BY130">
        <v>94000</v>
      </c>
      <c r="BZ130" s="14">
        <f t="shared" si="20"/>
        <v>238.32162341063088</v>
      </c>
      <c r="CB130">
        <v>94000</v>
      </c>
      <c r="CC130" s="14">
        <f t="shared" si="21"/>
        <v>208.19311453576807</v>
      </c>
      <c r="CE130">
        <v>94000</v>
      </c>
      <c r="CF130" s="14">
        <f t="shared" si="22"/>
        <v>165.24298451330699</v>
      </c>
      <c r="CH130">
        <v>94000</v>
      </c>
      <c r="CI130" s="14">
        <f t="shared" si="23"/>
        <v>100.50412101613405</v>
      </c>
    </row>
    <row r="131" spans="1:87" x14ac:dyDescent="0.25">
      <c r="A131">
        <v>95000</v>
      </c>
      <c r="B131" s="14">
        <f t="shared" si="12"/>
        <v>222.01996411646201</v>
      </c>
      <c r="D131">
        <v>95000</v>
      </c>
      <c r="E131" s="14">
        <f t="shared" si="13"/>
        <v>193.9523034335952</v>
      </c>
      <c r="G131">
        <v>95000</v>
      </c>
      <c r="H131" s="14">
        <f t="shared" si="14"/>
        <v>153.94004525107221</v>
      </c>
      <c r="J131">
        <v>95000</v>
      </c>
      <c r="K131" s="14">
        <f t="shared" si="15"/>
        <v>93.629445042473122</v>
      </c>
      <c r="AM131">
        <v>95000</v>
      </c>
      <c r="AN131" s="14">
        <f t="shared" si="16"/>
        <v>178.96142760678362</v>
      </c>
      <c r="AP131">
        <v>95000</v>
      </c>
      <c r="AQ131" s="14">
        <f t="shared" si="17"/>
        <v>158.39836140380558</v>
      </c>
      <c r="AS131">
        <v>95000</v>
      </c>
      <c r="AT131" s="14">
        <f t="shared" si="18"/>
        <v>128.56762646532951</v>
      </c>
      <c r="AV131">
        <v>95000</v>
      </c>
      <c r="AW131" s="14">
        <f t="shared" si="19"/>
        <v>82.057660813979723</v>
      </c>
      <c r="BY131">
        <v>95000</v>
      </c>
      <c r="BZ131" s="14">
        <f t="shared" si="20"/>
        <v>239.16375628606986</v>
      </c>
      <c r="CB131">
        <v>95000</v>
      </c>
      <c r="CC131" s="14">
        <f t="shared" si="21"/>
        <v>208.92878536446372</v>
      </c>
      <c r="CE131">
        <v>95000</v>
      </c>
      <c r="CF131" s="14">
        <f t="shared" si="22"/>
        <v>165.82688683699391</v>
      </c>
      <c r="CH131">
        <v>95000</v>
      </c>
      <c r="CI131" s="14">
        <f t="shared" si="23"/>
        <v>100.85926220396891</v>
      </c>
    </row>
    <row r="132" spans="1:87" x14ac:dyDescent="0.25">
      <c r="A132">
        <v>96000</v>
      </c>
      <c r="B132" s="14">
        <f t="shared" ref="B132:B195" si="24">IF(A132&lt;120000,IF(A132&gt;12,IF(A132&gt;120,(24/120^LOG(2,8))*A132^LOG(2,8),(12/12^LOG(2,10))*A132^LOG(2,10)),A132),240)</f>
        <v>222.79626401341343</v>
      </c>
      <c r="D132">
        <v>96000</v>
      </c>
      <c r="E132" s="14">
        <f t="shared" ref="E132:E195" si="25">IF(D132/$E$1&lt;120000,IF(D132/$E$1&gt;12,IF(D132/$E$1&gt;120,(24/120^LOG(2,8))*(D132/$E$1)^LOG(2,8),(12/12^LOG(2,10))*(D132/$E$1)^LOG(2,10)),D132/$E$1),240)</f>
        <v>194.63046385834886</v>
      </c>
      <c r="G132">
        <v>96000</v>
      </c>
      <c r="H132" s="14">
        <f t="shared" ref="H132:H195" si="26">IF(G132/$H$1&lt;120000,IF(G132/$H$1&gt;12,IF(G132/$H$1&gt;120,(24/120^LOG(2,8))*(G132/$H$1)^LOG(2,8),(12/12^LOG(2,10))*(G132/$H$1)^LOG(2,10)),G132/$H$1),240)</f>
        <v>154.47830153690086</v>
      </c>
      <c r="J132">
        <v>96000</v>
      </c>
      <c r="K132" s="14">
        <f t="shared" ref="K132:K195" si="27">IF(J132/$K$1&lt;120000,IF(J132/$K$1&gt;12,IF(J132/$K$1&gt;120,(24/120^LOG(2,8))*(J132/$K$1)^LOG(2,8),(12/12^LOG(2,10))*(J132/$K$1)^LOG(2,10)),J132/$K$1),240)</f>
        <v>93.956823388052726</v>
      </c>
      <c r="AM132">
        <v>96000</v>
      </c>
      <c r="AN132" s="14">
        <f t="shared" ref="AN132:AN195" si="28">IF(AM132&lt;(240/12*12^LOG(2,10))^LOG(10,2),IF(AM132&gt;12,(12/12^LOG(2,10))*(AM132)^LOG(2,10),AM132),240)</f>
        <v>179.52643544218975</v>
      </c>
      <c r="AP132">
        <v>96000</v>
      </c>
      <c r="AQ132" s="14">
        <f t="shared" ref="AQ132:AQ195" si="29">IF(AP132/$E$1&lt;(240/12*12^LOG(2,10))^LOG(10,2),IF(AP132/$E$1&gt;12,(12/12^LOG(2,10))*(AP132/$E$1)^LOG(2,10),AP132/$E$1),240)</f>
        <v>158.89844858183875</v>
      </c>
      <c r="AS132">
        <v>96000</v>
      </c>
      <c r="AT132" s="14">
        <f t="shared" ref="AT132:AT195" si="30">IF(AS132/$H$1&lt;(240/12*12^LOG(2,10))^LOG(10,2),IF(AS132/$H$1&gt;12,(12/12^LOG(2,10))*(AS132/$H$1)^LOG(2,10),AS132/$H$1),240)</f>
        <v>128.97353357785047</v>
      </c>
      <c r="AV132">
        <v>96000</v>
      </c>
      <c r="AW132" s="14">
        <f t="shared" ref="AW132:AW195" si="31">IF(AV132/$K$1&lt;(240/12*12^LOG(2,10))^LOG(10,2),IF(AV132/$K$1&gt;12,(12/12^LOG(2,10))*(AV132/$K$1)^LOG(2,10),AV132/$K$1),240)</f>
        <v>82.316729049716358</v>
      </c>
      <c r="BY132">
        <v>96000</v>
      </c>
      <c r="BZ132" s="14">
        <f t="shared" ref="BZ132:BZ195" si="32">IF(BY132&lt;96000,IF(BY132&gt;12,(12/12^LOG(2,8))*(BY132)^LOG(2,8),BY132),240)</f>
        <v>240</v>
      </c>
      <c r="CB132">
        <v>96000</v>
      </c>
      <c r="CC132" s="14">
        <f t="shared" ref="CC132:CC195" si="33">IF(CB132/$E$1&lt;96000,IF(CB132/$E$1&gt;12,(12/12^LOG(2,8))*(CB132/$E$1)^LOG(2,8),CB132/$E$1),240)</f>
        <v>209.65931153671175</v>
      </c>
      <c r="CE132">
        <v>96000</v>
      </c>
      <c r="CF132" s="14">
        <f t="shared" ref="CF132:CF195" si="34">IF(CE132/$H$1&lt;96000,IF(CE132/$H$1&gt;12,(12/12^LOG(2,8))*(CE132/$H$1)^LOG(2,8),CE132/$H$1),240)</f>
        <v>166.40670584415241</v>
      </c>
      <c r="CH132">
        <v>96000</v>
      </c>
      <c r="CI132" s="14">
        <f t="shared" ref="CI132:CI195" si="35">IF(CH132/$K$1&lt;96000,IF(CH132/$K$1&gt;12,(12/12^LOG(2,8))*(CH132/$K$1)^LOG(2,8),CH132/$K$1),240)</f>
        <v>101.21191983620989</v>
      </c>
    </row>
    <row r="133" spans="1:87" x14ac:dyDescent="0.25">
      <c r="A133">
        <v>97000</v>
      </c>
      <c r="B133" s="14">
        <f t="shared" si="24"/>
        <v>223.56719148515634</v>
      </c>
      <c r="D133">
        <v>97000</v>
      </c>
      <c r="E133" s="14">
        <f t="shared" si="25"/>
        <v>195.30393103739212</v>
      </c>
      <c r="G133">
        <v>97000</v>
      </c>
      <c r="H133" s="14">
        <f t="shared" si="26"/>
        <v>155.01283279114043</v>
      </c>
      <c r="J133">
        <v>97000</v>
      </c>
      <c r="K133" s="14">
        <f t="shared" si="27"/>
        <v>94.28193609417599</v>
      </c>
      <c r="AM133">
        <v>97000</v>
      </c>
      <c r="AN133" s="14">
        <f t="shared" si="28"/>
        <v>180.08734433099249</v>
      </c>
      <c r="AP133">
        <v>97000</v>
      </c>
      <c r="AQ133" s="14">
        <f t="shared" si="29"/>
        <v>159.39490779135286</v>
      </c>
      <c r="AS133">
        <v>97000</v>
      </c>
      <c r="AT133" s="14">
        <f t="shared" si="30"/>
        <v>129.37649596735</v>
      </c>
      <c r="AV133">
        <v>97000</v>
      </c>
      <c r="AW133" s="14">
        <f t="shared" si="31"/>
        <v>82.573917830340363</v>
      </c>
      <c r="BY133">
        <v>97000</v>
      </c>
      <c r="BZ133" s="14">
        <f t="shared" si="32"/>
        <v>240</v>
      </c>
      <c r="CB133">
        <v>97000</v>
      </c>
      <c r="CC133" s="14">
        <f t="shared" si="33"/>
        <v>210.38478206327611</v>
      </c>
      <c r="CE133">
        <v>97000</v>
      </c>
      <c r="CF133" s="14">
        <f t="shared" si="34"/>
        <v>166.98251218267239</v>
      </c>
      <c r="CH133">
        <v>97000</v>
      </c>
      <c r="CI133" s="14">
        <f t="shared" si="35"/>
        <v>101.56213688233093</v>
      </c>
    </row>
    <row r="134" spans="1:87" x14ac:dyDescent="0.25">
      <c r="A134">
        <v>98000</v>
      </c>
      <c r="B134" s="14">
        <f t="shared" si="24"/>
        <v>224.33283852817542</v>
      </c>
      <c r="D134">
        <v>98000</v>
      </c>
      <c r="E134" s="14">
        <f t="shared" si="25"/>
        <v>195.97278533705659</v>
      </c>
      <c r="G134">
        <v>98000</v>
      </c>
      <c r="H134" s="14">
        <f t="shared" si="26"/>
        <v>155.54370280059086</v>
      </c>
      <c r="J134">
        <v>98000</v>
      </c>
      <c r="K134" s="14">
        <f t="shared" si="27"/>
        <v>94.604821957262942</v>
      </c>
      <c r="AM134">
        <v>98000</v>
      </c>
      <c r="AN134" s="14">
        <f t="shared" si="28"/>
        <v>180.64422581136446</v>
      </c>
      <c r="AP134">
        <v>98000</v>
      </c>
      <c r="AQ134" s="14">
        <f t="shared" si="29"/>
        <v>159.88780235062549</v>
      </c>
      <c r="AS134">
        <v>98000</v>
      </c>
      <c r="AT134" s="14">
        <f t="shared" si="30"/>
        <v>129.77656502754567</v>
      </c>
      <c r="AV134">
        <v>98000</v>
      </c>
      <c r="AW134" s="14">
        <f t="shared" si="31"/>
        <v>82.829259957641426</v>
      </c>
      <c r="BY134">
        <v>98000</v>
      </c>
      <c r="BZ134" s="14">
        <f t="shared" si="32"/>
        <v>240</v>
      </c>
      <c r="CB134">
        <v>98000</v>
      </c>
      <c r="CC134" s="14">
        <f t="shared" si="33"/>
        <v>211.10528351616318</v>
      </c>
      <c r="CE134">
        <v>98000</v>
      </c>
      <c r="CF134" s="14">
        <f t="shared" si="34"/>
        <v>167.55437456480118</v>
      </c>
      <c r="CH134">
        <v>98000</v>
      </c>
      <c r="CI134" s="14">
        <f t="shared" si="35"/>
        <v>101.90995513450865</v>
      </c>
    </row>
    <row r="135" spans="1:87" x14ac:dyDescent="0.25">
      <c r="A135">
        <v>99000</v>
      </c>
      <c r="B135" s="14">
        <f t="shared" si="24"/>
        <v>225.09329464402856</v>
      </c>
      <c r="D135">
        <v>99000</v>
      </c>
      <c r="E135" s="14">
        <f t="shared" si="25"/>
        <v>196.63710494415506</v>
      </c>
      <c r="G135">
        <v>99000</v>
      </c>
      <c r="H135" s="14">
        <f t="shared" si="26"/>
        <v>156.07097362216646</v>
      </c>
      <c r="J135">
        <v>99000</v>
      </c>
      <c r="K135" s="14">
        <f t="shared" si="27"/>
        <v>94.925518721582463</v>
      </c>
      <c r="AM135">
        <v>99000</v>
      </c>
      <c r="AN135" s="14">
        <f t="shared" si="28"/>
        <v>181.19714945819911</v>
      </c>
      <c r="AP135">
        <v>99000</v>
      </c>
      <c r="AQ135" s="14">
        <f t="shared" si="29"/>
        <v>160.37719384023987</v>
      </c>
      <c r="AS135">
        <v>99000</v>
      </c>
      <c r="AT135" s="14">
        <f t="shared" si="30"/>
        <v>130.17379074171618</v>
      </c>
      <c r="AV135">
        <v>99000</v>
      </c>
      <c r="AW135" s="14">
        <f t="shared" si="31"/>
        <v>83.08278733320347</v>
      </c>
      <c r="BY135">
        <v>99000</v>
      </c>
      <c r="BZ135" s="14">
        <f t="shared" si="32"/>
        <v>240</v>
      </c>
      <c r="CB135">
        <v>99000</v>
      </c>
      <c r="CC135" s="14">
        <f t="shared" si="33"/>
        <v>211.82090011956382</v>
      </c>
      <c r="CE135">
        <v>99000</v>
      </c>
      <c r="CF135" s="14">
        <f t="shared" si="34"/>
        <v>168.12235983932322</v>
      </c>
      <c r="CH135">
        <v>99000</v>
      </c>
      <c r="CI135" s="14">
        <f t="shared" si="35"/>
        <v>102.25541525152413</v>
      </c>
    </row>
    <row r="136" spans="1:87" x14ac:dyDescent="0.25">
      <c r="A136">
        <v>100000</v>
      </c>
      <c r="B136" s="14">
        <f t="shared" si="24"/>
        <v>225.84864693144692</v>
      </c>
      <c r="D136">
        <v>100000</v>
      </c>
      <c r="E136" s="14">
        <f t="shared" si="25"/>
        <v>197.29696594643778</v>
      </c>
      <c r="G136">
        <v>100000</v>
      </c>
      <c r="H136" s="14">
        <f t="shared" si="26"/>
        <v>156.59470564675465</v>
      </c>
      <c r="J136">
        <v>100000</v>
      </c>
      <c r="K136" s="14">
        <f t="shared" si="27"/>
        <v>95.244063118092001</v>
      </c>
      <c r="AM136">
        <v>100000</v>
      </c>
      <c r="AN136" s="14">
        <f t="shared" si="28"/>
        <v>181.74618295621113</v>
      </c>
      <c r="AP136">
        <v>100000</v>
      </c>
      <c r="AQ136" s="14">
        <f t="shared" si="29"/>
        <v>160.86314216778683</v>
      </c>
      <c r="AS136">
        <v>100000</v>
      </c>
      <c r="AT136" s="14">
        <f t="shared" si="30"/>
        <v>130.56822173521758</v>
      </c>
      <c r="AV136">
        <v>100000</v>
      </c>
      <c r="AW136" s="14">
        <f t="shared" si="31"/>
        <v>83.334530991922904</v>
      </c>
      <c r="BY136">
        <v>100000</v>
      </c>
      <c r="BZ136" s="14">
        <f t="shared" si="32"/>
        <v>240</v>
      </c>
      <c r="CB136">
        <v>100000</v>
      </c>
      <c r="CC136" s="14">
        <f t="shared" si="33"/>
        <v>212.53171383652236</v>
      </c>
      <c r="CE136">
        <v>100000</v>
      </c>
      <c r="CF136" s="14">
        <f t="shared" si="34"/>
        <v>168.68653306034994</v>
      </c>
      <c r="CH136">
        <v>100000</v>
      </c>
      <c r="CI136" s="14">
        <f t="shared" si="35"/>
        <v>102.59855680060184</v>
      </c>
    </row>
    <row r="137" spans="1:87" x14ac:dyDescent="0.25">
      <c r="A137">
        <v>101000</v>
      </c>
      <c r="B137" s="14">
        <f t="shared" si="24"/>
        <v>226.59898017415043</v>
      </c>
      <c r="D137">
        <v>101000</v>
      </c>
      <c r="E137" s="14">
        <f t="shared" si="25"/>
        <v>197.9524424093056</v>
      </c>
      <c r="G137">
        <v>101000</v>
      </c>
      <c r="H137" s="14">
        <f t="shared" si="26"/>
        <v>157.11495766010313</v>
      </c>
      <c r="J137">
        <v>101000</v>
      </c>
      <c r="K137" s="14">
        <f t="shared" si="27"/>
        <v>95.560490901470956</v>
      </c>
      <c r="AM137">
        <v>101000</v>
      </c>
      <c r="AN137" s="14">
        <f t="shared" si="28"/>
        <v>182.29139216961383</v>
      </c>
      <c r="AP137">
        <v>101000</v>
      </c>
      <c r="AQ137" s="14">
        <f t="shared" si="29"/>
        <v>161.34570562953448</v>
      </c>
      <c r="AS137">
        <v>101000</v>
      </c>
      <c r="AT137" s="14">
        <f t="shared" si="30"/>
        <v>130.95990532553972</v>
      </c>
      <c r="AV137">
        <v>101000</v>
      </c>
      <c r="AW137" s="14">
        <f t="shared" si="31"/>
        <v>83.584521133957054</v>
      </c>
      <c r="BY137">
        <v>101000</v>
      </c>
      <c r="BZ137" s="14">
        <f t="shared" si="32"/>
        <v>240</v>
      </c>
      <c r="CB137">
        <v>101000</v>
      </c>
      <c r="CC137" s="14">
        <f t="shared" si="33"/>
        <v>213.23780445157328</v>
      </c>
      <c r="CE137">
        <v>101000</v>
      </c>
      <c r="CF137" s="14">
        <f t="shared" si="34"/>
        <v>169.24695755290838</v>
      </c>
      <c r="CH137">
        <v>101000</v>
      </c>
      <c r="CI137" s="14">
        <f t="shared" si="35"/>
        <v>102.93941829730261</v>
      </c>
    </row>
    <row r="138" spans="1:87" x14ac:dyDescent="0.25">
      <c r="A138">
        <v>102000</v>
      </c>
      <c r="B138" s="14">
        <f t="shared" si="24"/>
        <v>227.34437692461836</v>
      </c>
      <c r="D138">
        <v>102000</v>
      </c>
      <c r="E138" s="14">
        <f t="shared" si="25"/>
        <v>198.60360644899234</v>
      </c>
      <c r="G138">
        <v>102000</v>
      </c>
      <c r="H138" s="14">
        <f t="shared" si="26"/>
        <v>157.63178690090447</v>
      </c>
      <c r="J138">
        <v>102000</v>
      </c>
      <c r="K138" s="14">
        <f t="shared" si="27"/>
        <v>95.87483688544819</v>
      </c>
      <c r="AM138">
        <v>102000</v>
      </c>
      <c r="AN138" s="14">
        <f t="shared" si="28"/>
        <v>182.83284120856521</v>
      </c>
      <c r="AP138">
        <v>102000</v>
      </c>
      <c r="AQ138" s="14">
        <f t="shared" si="29"/>
        <v>161.82494096924137</v>
      </c>
      <c r="AS138">
        <v>102000</v>
      </c>
      <c r="AT138" s="14">
        <f t="shared" si="30"/>
        <v>131.34888757004259</v>
      </c>
      <c r="AV138">
        <v>102000</v>
      </c>
      <c r="AW138" s="14">
        <f t="shared" si="31"/>
        <v>83.832787155191312</v>
      </c>
      <c r="BY138">
        <v>102000</v>
      </c>
      <c r="BZ138" s="14">
        <f t="shared" si="32"/>
        <v>240</v>
      </c>
      <c r="CB138">
        <v>102000</v>
      </c>
      <c r="CC138" s="14">
        <f t="shared" si="33"/>
        <v>213.93924964957449</v>
      </c>
      <c r="CE138">
        <v>102000</v>
      </c>
      <c r="CF138" s="14">
        <f t="shared" si="34"/>
        <v>169.80369497551101</v>
      </c>
      <c r="CH138">
        <v>102000</v>
      </c>
      <c r="CI138" s="14">
        <f t="shared" si="35"/>
        <v>103.27803724357898</v>
      </c>
    </row>
    <row r="139" spans="1:87" x14ac:dyDescent="0.25">
      <c r="A139">
        <v>103000</v>
      </c>
      <c r="B139" s="14">
        <f t="shared" si="24"/>
        <v>228.08491758404091</v>
      </c>
      <c r="D139">
        <v>103000</v>
      </c>
      <c r="E139" s="14">
        <f t="shared" si="25"/>
        <v>199.25052830240699</v>
      </c>
      <c r="G139">
        <v>103000</v>
      </c>
      <c r="H139" s="14">
        <f t="shared" si="26"/>
        <v>158.14524911623013</v>
      </c>
      <c r="J139">
        <v>103000</v>
      </c>
      <c r="K139" s="14">
        <f t="shared" si="27"/>
        <v>96.187134976518735</v>
      </c>
      <c r="AM139">
        <v>103000</v>
      </c>
      <c r="AN139" s="14">
        <f t="shared" si="28"/>
        <v>183.37059249256447</v>
      </c>
      <c r="AP139">
        <v>103000</v>
      </c>
      <c r="AQ139" s="14">
        <f t="shared" si="29"/>
        <v>162.30090343426727</v>
      </c>
      <c r="AS139">
        <v>103000</v>
      </c>
      <c r="AT139" s="14">
        <f t="shared" si="30"/>
        <v>131.73521331149999</v>
      </c>
      <c r="AV139">
        <v>103000</v>
      </c>
      <c r="AW139" s="14">
        <f t="shared" si="31"/>
        <v>84.079357676307396</v>
      </c>
      <c r="BY139">
        <v>103000</v>
      </c>
      <c r="BZ139" s="14">
        <f t="shared" si="32"/>
        <v>240</v>
      </c>
      <c r="CB139">
        <v>103000</v>
      </c>
      <c r="CC139" s="14">
        <f t="shared" si="33"/>
        <v>214.63612509094258</v>
      </c>
      <c r="CE139">
        <v>103000</v>
      </c>
      <c r="CF139" s="14">
        <f t="shared" si="34"/>
        <v>170.35680537987014</v>
      </c>
      <c r="CH139">
        <v>103000</v>
      </c>
      <c r="CI139" s="14">
        <f t="shared" si="35"/>
        <v>103.61445016409553</v>
      </c>
    </row>
    <row r="140" spans="1:87" x14ac:dyDescent="0.25">
      <c r="A140">
        <v>104000</v>
      </c>
      <c r="B140" s="14">
        <f t="shared" si="24"/>
        <v>228.82068047865846</v>
      </c>
      <c r="D140">
        <v>104000</v>
      </c>
      <c r="E140" s="14">
        <f t="shared" si="25"/>
        <v>199.89327639382265</v>
      </c>
      <c r="G140">
        <v>104000</v>
      </c>
      <c r="H140" s="14">
        <f t="shared" si="26"/>
        <v>158.655398614462</v>
      </c>
      <c r="J140">
        <v>104000</v>
      </c>
      <c r="K140" s="14">
        <f t="shared" si="27"/>
        <v>96.497418206137397</v>
      </c>
      <c r="AM140">
        <v>104000</v>
      </c>
      <c r="AN140" s="14">
        <f t="shared" si="28"/>
        <v>183.90470681096417</v>
      </c>
      <c r="AP140">
        <v>104000</v>
      </c>
      <c r="AQ140" s="14">
        <f t="shared" si="29"/>
        <v>162.77364682913287</v>
      </c>
      <c r="AS140">
        <v>104000</v>
      </c>
      <c r="AT140" s="14">
        <f t="shared" si="30"/>
        <v>132.11892622157288</v>
      </c>
      <c r="AV140">
        <v>104000</v>
      </c>
      <c r="AW140" s="14">
        <f t="shared" si="31"/>
        <v>84.324260570530114</v>
      </c>
      <c r="BY140">
        <v>104000</v>
      </c>
      <c r="BZ140" s="14">
        <f t="shared" si="32"/>
        <v>240</v>
      </c>
      <c r="CB140">
        <v>104000</v>
      </c>
      <c r="CC140" s="14">
        <f t="shared" si="33"/>
        <v>215.32850448349143</v>
      </c>
      <c r="CE140">
        <v>104000</v>
      </c>
      <c r="CF140" s="14">
        <f t="shared" si="34"/>
        <v>170.90634726791669</v>
      </c>
      <c r="CH140">
        <v>104000</v>
      </c>
      <c r="CI140" s="14">
        <f t="shared" si="35"/>
        <v>103.94869264090832</v>
      </c>
    </row>
    <row r="141" spans="1:87" x14ac:dyDescent="0.25">
      <c r="A141">
        <v>105000</v>
      </c>
      <c r="B141" s="14">
        <f t="shared" si="24"/>
        <v>229.55174193268681</v>
      </c>
      <c r="D141">
        <v>105000</v>
      </c>
      <c r="E141" s="14">
        <f t="shared" si="25"/>
        <v>200.5319173985834</v>
      </c>
      <c r="G141">
        <v>105000</v>
      </c>
      <c r="H141" s="14">
        <f t="shared" si="26"/>
        <v>159.16228831585568</v>
      </c>
      <c r="J141">
        <v>105000</v>
      </c>
      <c r="K141" s="14">
        <f t="shared" si="27"/>
        <v>96.805718761472633</v>
      </c>
      <c r="AM141">
        <v>105000</v>
      </c>
      <c r="AN141" s="14">
        <f t="shared" si="28"/>
        <v>184.435243380759</v>
      </c>
      <c r="AP141">
        <v>105000</v>
      </c>
      <c r="AQ141" s="14">
        <f t="shared" si="29"/>
        <v>163.24322356666835</v>
      </c>
      <c r="AS141">
        <v>105000</v>
      </c>
      <c r="AT141" s="14">
        <f t="shared" si="30"/>
        <v>132.50006884232488</v>
      </c>
      <c r="AV141">
        <v>105000</v>
      </c>
      <c r="AW141" s="14">
        <f t="shared" si="31"/>
        <v>84.567522990124189</v>
      </c>
      <c r="BY141">
        <v>105000</v>
      </c>
      <c r="BZ141" s="14">
        <f t="shared" si="32"/>
        <v>240</v>
      </c>
      <c r="CB141">
        <v>105000</v>
      </c>
      <c r="CC141" s="14">
        <f t="shared" si="33"/>
        <v>216.01645965105811</v>
      </c>
      <c r="CE141">
        <v>105000</v>
      </c>
      <c r="CF141" s="14">
        <f t="shared" si="34"/>
        <v>171.45237764626788</v>
      </c>
      <c r="CH141">
        <v>105000</v>
      </c>
      <c r="CI141" s="14">
        <f t="shared" si="35"/>
        <v>104.28079934659348</v>
      </c>
    </row>
    <row r="142" spans="1:87" x14ac:dyDescent="0.25">
      <c r="A142">
        <v>106000</v>
      </c>
      <c r="B142" s="14">
        <f t="shared" si="24"/>
        <v>230.27817633801124</v>
      </c>
      <c r="D142">
        <v>106000</v>
      </c>
      <c r="E142" s="14">
        <f t="shared" si="25"/>
        <v>201.16651630398718</v>
      </c>
      <c r="G142">
        <v>106000</v>
      </c>
      <c r="H142" s="14">
        <f t="shared" si="26"/>
        <v>159.66596980086356</v>
      </c>
      <c r="J142">
        <v>106000</v>
      </c>
      <c r="K142" s="14">
        <f t="shared" si="27"/>
        <v>97.112068014797487</v>
      </c>
      <c r="AM142">
        <v>106000</v>
      </c>
      <c r="AN142" s="14">
        <f t="shared" si="28"/>
        <v>184.9622599017957</v>
      </c>
      <c r="AP142">
        <v>106000</v>
      </c>
      <c r="AQ142" s="14">
        <f t="shared" si="29"/>
        <v>163.70968471687979</v>
      </c>
      <c r="AS142">
        <v>106000</v>
      </c>
      <c r="AT142" s="14">
        <f t="shared" si="30"/>
        <v>132.87868262588597</v>
      </c>
      <c r="AV142">
        <v>106000</v>
      </c>
      <c r="AW142" s="14">
        <f t="shared" si="31"/>
        <v>84.809171391709455</v>
      </c>
      <c r="BY142">
        <v>106000</v>
      </c>
      <c r="BZ142" s="14">
        <f t="shared" si="32"/>
        <v>240</v>
      </c>
      <c r="CB142">
        <v>106000</v>
      </c>
      <c r="CC142" s="14">
        <f t="shared" si="33"/>
        <v>216.70006059908721</v>
      </c>
      <c r="CE142">
        <v>106000</v>
      </c>
      <c r="CF142" s="14">
        <f t="shared" si="34"/>
        <v>171.99495207828176</v>
      </c>
      <c r="CH142">
        <v>106000</v>
      </c>
      <c r="CI142" s="14">
        <f t="shared" si="35"/>
        <v>104.61080407590769</v>
      </c>
    </row>
    <row r="143" spans="1:87" x14ac:dyDescent="0.25">
      <c r="A143">
        <v>107000</v>
      </c>
      <c r="B143" s="14">
        <f t="shared" si="24"/>
        <v>231.00005622082188</v>
      </c>
      <c r="D143">
        <v>107000</v>
      </c>
      <c r="E143" s="14">
        <f t="shared" si="25"/>
        <v>201.79713646749664</v>
      </c>
      <c r="G143">
        <v>107000</v>
      </c>
      <c r="H143" s="14">
        <f t="shared" si="26"/>
        <v>160.16649335633721</v>
      </c>
      <c r="J143">
        <v>107000</v>
      </c>
      <c r="K143" s="14">
        <f t="shared" si="27"/>
        <v>97.416496551590825</v>
      </c>
      <c r="AM143">
        <v>107000</v>
      </c>
      <c r="AN143" s="14">
        <f t="shared" si="28"/>
        <v>185.48581260954393</v>
      </c>
      <c r="AP143">
        <v>107000</v>
      </c>
      <c r="AQ143" s="14">
        <f t="shared" si="29"/>
        <v>164.17308005365632</v>
      </c>
      <c r="AS143">
        <v>107000</v>
      </c>
      <c r="AT143" s="14">
        <f t="shared" si="30"/>
        <v>133.25480797236338</v>
      </c>
      <c r="AV143">
        <v>107000</v>
      </c>
      <c r="AW143" s="14">
        <f t="shared" si="31"/>
        <v>85.049231560457329</v>
      </c>
      <c r="BY143">
        <v>107000</v>
      </c>
      <c r="BZ143" s="14">
        <f t="shared" si="32"/>
        <v>240</v>
      </c>
      <c r="CB143">
        <v>107000</v>
      </c>
      <c r="CC143" s="14">
        <f t="shared" si="33"/>
        <v>217.37937557733642</v>
      </c>
      <c r="CE143">
        <v>107000</v>
      </c>
      <c r="CF143" s="14">
        <f t="shared" si="34"/>
        <v>172.53412473382704</v>
      </c>
      <c r="CH143">
        <v>107000</v>
      </c>
      <c r="CI143" s="14">
        <f t="shared" si="35"/>
        <v>104.93873977605931</v>
      </c>
    </row>
    <row r="144" spans="1:87" x14ac:dyDescent="0.25">
      <c r="A144">
        <v>108000</v>
      </c>
      <c r="B144" s="14">
        <f t="shared" si="24"/>
        <v>231.71745230535123</v>
      </c>
      <c r="D144">
        <v>108000</v>
      </c>
      <c r="E144" s="14">
        <f t="shared" si="25"/>
        <v>202.42383967241992</v>
      </c>
      <c r="G144">
        <v>108000</v>
      </c>
      <c r="H144" s="14">
        <f t="shared" si="26"/>
        <v>160.66390801972079</v>
      </c>
      <c r="J144">
        <v>108000</v>
      </c>
      <c r="K144" s="14">
        <f t="shared" si="27"/>
        <v>97.719034197416647</v>
      </c>
      <c r="AM144">
        <v>108000</v>
      </c>
      <c r="AN144" s="14">
        <f t="shared" si="28"/>
        <v>186.00595632555707</v>
      </c>
      <c r="AP144">
        <v>108000</v>
      </c>
      <c r="AQ144" s="14">
        <f t="shared" si="29"/>
        <v>164.6334580994328</v>
      </c>
      <c r="AS144">
        <v>108000</v>
      </c>
      <c r="AT144" s="14">
        <f t="shared" si="30"/>
        <v>133.62848426609307</v>
      </c>
      <c r="AV144">
        <v>108000</v>
      </c>
      <c r="AW144" s="14">
        <f t="shared" si="31"/>
        <v>85.287728633228269</v>
      </c>
      <c r="BY144">
        <v>108000</v>
      </c>
      <c r="BZ144" s="14">
        <f t="shared" si="32"/>
        <v>240</v>
      </c>
      <c r="CB144">
        <v>108000</v>
      </c>
      <c r="CC144" s="14">
        <f t="shared" si="33"/>
        <v>218.05447113985682</v>
      </c>
      <c r="CE144">
        <v>108000</v>
      </c>
      <c r="CF144" s="14">
        <f t="shared" si="34"/>
        <v>173.06994843688909</v>
      </c>
      <c r="CH144">
        <v>108000</v>
      </c>
      <c r="CI144" s="14">
        <f t="shared" si="35"/>
        <v>105.26463857566317</v>
      </c>
    </row>
    <row r="145" spans="1:87" x14ac:dyDescent="0.25">
      <c r="A145">
        <v>109000</v>
      </c>
      <c r="B145" s="14">
        <f t="shared" si="24"/>
        <v>232.43043357486656</v>
      </c>
      <c r="D145">
        <v>109000</v>
      </c>
      <c r="E145" s="14">
        <f t="shared" si="25"/>
        <v>203.04668618119138</v>
      </c>
      <c r="G145">
        <v>109000</v>
      </c>
      <c r="H145" s="14">
        <f t="shared" si="26"/>
        <v>161.15826162134007</v>
      </c>
      <c r="J145">
        <v>109000</v>
      </c>
      <c r="K145" s="14">
        <f t="shared" si="27"/>
        <v>98.019710043645418</v>
      </c>
      <c r="AM145">
        <v>109000</v>
      </c>
      <c r="AN145" s="14">
        <f t="shared" si="28"/>
        <v>186.52274450574413</v>
      </c>
      <c r="AP145">
        <v>109000</v>
      </c>
      <c r="AQ145" s="14">
        <f t="shared" si="29"/>
        <v>165.09086616791527</v>
      </c>
      <c r="AS145">
        <v>109000</v>
      </c>
      <c r="AT145" s="14">
        <f t="shared" si="30"/>
        <v>133.9997499103188</v>
      </c>
      <c r="AV145">
        <v>109000</v>
      </c>
      <c r="AW145" s="14">
        <f t="shared" si="31"/>
        <v>85.52468712070548</v>
      </c>
      <c r="BY145">
        <v>109000</v>
      </c>
      <c r="BZ145" s="14">
        <f t="shared" si="32"/>
        <v>240</v>
      </c>
      <c r="CB145">
        <v>109000</v>
      </c>
      <c r="CC145" s="14">
        <f t="shared" si="33"/>
        <v>218.72541220238807</v>
      </c>
      <c r="CE145">
        <v>109000</v>
      </c>
      <c r="CF145" s="14">
        <f t="shared" si="34"/>
        <v>173.60247471112447</v>
      </c>
      <c r="CH145">
        <v>109000</v>
      </c>
      <c r="CI145" s="14">
        <f t="shared" si="35"/>
        <v>105.58853181244814</v>
      </c>
    </row>
    <row r="146" spans="1:87" x14ac:dyDescent="0.25">
      <c r="A146">
        <v>110000</v>
      </c>
      <c r="B146" s="14">
        <f t="shared" si="24"/>
        <v>233.13906733005825</v>
      </c>
      <c r="D146">
        <v>110000</v>
      </c>
      <c r="E146" s="14">
        <f t="shared" si="25"/>
        <v>203.66573478637957</v>
      </c>
      <c r="G146">
        <v>110000</v>
      </c>
      <c r="H146" s="14">
        <f t="shared" si="26"/>
        <v>161.64960082488767</v>
      </c>
      <c r="J146">
        <v>110000</v>
      </c>
      <c r="K146" s="14">
        <f t="shared" si="27"/>
        <v>98.318552472077471</v>
      </c>
      <c r="AM146">
        <v>110000</v>
      </c>
      <c r="AN146" s="14">
        <f t="shared" si="28"/>
        <v>187.0362292865677</v>
      </c>
      <c r="AP146">
        <v>110000</v>
      </c>
      <c r="AQ146" s="14">
        <f t="shared" si="29"/>
        <v>165.54535040497086</v>
      </c>
      <c r="AS146">
        <v>110000</v>
      </c>
      <c r="AT146" s="14">
        <f t="shared" si="30"/>
        <v>134.36864236038133</v>
      </c>
      <c r="AV146">
        <v>110000</v>
      </c>
      <c r="AW146" s="14">
        <f t="shared" si="31"/>
        <v>85.760130928577581</v>
      </c>
      <c r="BY146">
        <v>110000</v>
      </c>
      <c r="BZ146" s="14">
        <f t="shared" si="32"/>
        <v>240</v>
      </c>
      <c r="CB146">
        <v>110000</v>
      </c>
      <c r="CC146" s="14">
        <f t="shared" si="33"/>
        <v>219.39226209730472</v>
      </c>
      <c r="CE146">
        <v>110000</v>
      </c>
      <c r="CF146" s="14">
        <f t="shared" si="34"/>
        <v>174.13175382347228</v>
      </c>
      <c r="CH146">
        <v>110000</v>
      </c>
      <c r="CI146" s="14">
        <f t="shared" si="35"/>
        <v>105.91045005978185</v>
      </c>
    </row>
    <row r="147" spans="1:87" x14ac:dyDescent="0.25">
      <c r="A147">
        <v>111000</v>
      </c>
      <c r="B147" s="14">
        <f t="shared" si="24"/>
        <v>233.84341924495905</v>
      </c>
      <c r="D147">
        <v>111000</v>
      </c>
      <c r="E147" s="14">
        <f t="shared" si="25"/>
        <v>204.28104285953643</v>
      </c>
      <c r="G147">
        <v>111000</v>
      </c>
      <c r="H147" s="14">
        <f t="shared" si="26"/>
        <v>162.13797116619446</v>
      </c>
      <c r="J147">
        <v>111000</v>
      </c>
      <c r="K147" s="14">
        <f t="shared" si="27"/>
        <v>98.615589178525042</v>
      </c>
      <c r="AM147">
        <v>111000</v>
      </c>
      <c r="AN147" s="14">
        <f t="shared" si="28"/>
        <v>187.54646152927452</v>
      </c>
      <c r="AP147">
        <v>111000</v>
      </c>
      <c r="AQ147" s="14">
        <f t="shared" si="29"/>
        <v>165.99695582777571</v>
      </c>
      <c r="AS147">
        <v>111000</v>
      </c>
      <c r="AT147" s="14">
        <f t="shared" si="30"/>
        <v>134.73519815549392</v>
      </c>
      <c r="AV147">
        <v>111000</v>
      </c>
      <c r="AW147" s="14">
        <f t="shared" si="31"/>
        <v>85.994083377819209</v>
      </c>
      <c r="BY147">
        <v>111000</v>
      </c>
      <c r="BZ147" s="14">
        <f t="shared" si="32"/>
        <v>240</v>
      </c>
      <c r="CB147">
        <v>111000</v>
      </c>
      <c r="CC147" s="14">
        <f t="shared" si="33"/>
        <v>220.05508262623763</v>
      </c>
      <c r="CE147">
        <v>111000</v>
      </c>
      <c r="CF147" s="14">
        <f t="shared" si="34"/>
        <v>174.65783482591931</v>
      </c>
      <c r="CH147">
        <v>111000</v>
      </c>
      <c r="CI147" s="14">
        <f t="shared" si="35"/>
        <v>106.23042315207358</v>
      </c>
    </row>
    <row r="148" spans="1:87" x14ac:dyDescent="0.25">
      <c r="A148">
        <v>112000</v>
      </c>
      <c r="B148" s="14">
        <f t="shared" si="24"/>
        <v>234.54355342051809</v>
      </c>
      <c r="D148">
        <v>112000</v>
      </c>
      <c r="E148" s="14">
        <f t="shared" si="25"/>
        <v>204.89266639799925</v>
      </c>
      <c r="G148">
        <v>112000</v>
      </c>
      <c r="H148" s="14">
        <f t="shared" si="26"/>
        <v>162.62341709037668</v>
      </c>
      <c r="J148">
        <v>112000</v>
      </c>
      <c r="K148" s="14">
        <f t="shared" si="27"/>
        <v>98.910847195405395</v>
      </c>
      <c r="AM148">
        <v>112000</v>
      </c>
      <c r="AN148" s="14">
        <f t="shared" si="28"/>
        <v>188.05349086225834</v>
      </c>
      <c r="AP148">
        <v>112000</v>
      </c>
      <c r="AQ148" s="14">
        <f t="shared" si="29"/>
        <v>166.44572636231118</v>
      </c>
      <c r="AS148">
        <v>112000</v>
      </c>
      <c r="AT148" s="14">
        <f t="shared" si="30"/>
        <v>135.09945294917642</v>
      </c>
      <c r="AV148">
        <v>112000</v>
      </c>
      <c r="AW148" s="14">
        <f t="shared" si="31"/>
        <v>86.226567224115669</v>
      </c>
      <c r="BY148">
        <v>112000</v>
      </c>
      <c r="BZ148" s="14">
        <f t="shared" si="32"/>
        <v>240</v>
      </c>
      <c r="CB148">
        <v>112000</v>
      </c>
      <c r="CC148" s="14">
        <f t="shared" si="33"/>
        <v>220.71393411048982</v>
      </c>
      <c r="CE148">
        <v>112000</v>
      </c>
      <c r="CF148" s="14">
        <f t="shared" si="34"/>
        <v>175.18076559551568</v>
      </c>
      <c r="CH148">
        <v>112000</v>
      </c>
      <c r="CI148" s="14">
        <f t="shared" si="35"/>
        <v>106.5484802091121</v>
      </c>
    </row>
    <row r="149" spans="1:87" x14ac:dyDescent="0.25">
      <c r="A149">
        <v>113000</v>
      </c>
      <c r="B149" s="14">
        <f t="shared" si="24"/>
        <v>235.23953243595113</v>
      </c>
      <c r="D149">
        <v>113000</v>
      </c>
      <c r="E149" s="14">
        <f t="shared" si="25"/>
        <v>205.50066006974788</v>
      </c>
      <c r="G149">
        <v>113000</v>
      </c>
      <c r="H149" s="14">
        <f t="shared" si="26"/>
        <v>163.10598198743853</v>
      </c>
      <c r="J149">
        <v>113000</v>
      </c>
      <c r="K149" s="14">
        <f t="shared" si="27"/>
        <v>99.204352913395752</v>
      </c>
      <c r="AM149">
        <v>113000</v>
      </c>
      <c r="AN149" s="14">
        <f t="shared" si="28"/>
        <v>188.55736572165304</v>
      </c>
      <c r="AP149">
        <v>113000</v>
      </c>
      <c r="AQ149" s="14">
        <f t="shared" si="29"/>
        <v>166.89170487929118</v>
      </c>
      <c r="AS149">
        <v>113000</v>
      </c>
      <c r="AT149" s="14">
        <f t="shared" si="30"/>
        <v>135.4614415384174</v>
      </c>
      <c r="AV149">
        <v>113000</v>
      </c>
      <c r="AW149" s="14">
        <f t="shared" si="31"/>
        <v>86.457604676475199</v>
      </c>
      <c r="BY149">
        <v>113000</v>
      </c>
      <c r="BZ149" s="14">
        <f t="shared" si="32"/>
        <v>240</v>
      </c>
      <c r="CB149">
        <v>113000</v>
      </c>
      <c r="CC149" s="14">
        <f t="shared" si="33"/>
        <v>221.36887543935734</v>
      </c>
      <c r="CE149">
        <v>113000</v>
      </c>
      <c r="CF149" s="14">
        <f t="shared" si="34"/>
        <v>175.70059287272653</v>
      </c>
      <c r="CH149">
        <v>113000</v>
      </c>
      <c r="CI149" s="14">
        <f t="shared" si="35"/>
        <v>106.86464965939268</v>
      </c>
    </row>
    <row r="150" spans="1:87" x14ac:dyDescent="0.25">
      <c r="A150">
        <v>114000</v>
      </c>
      <c r="B150" s="14">
        <f t="shared" si="24"/>
        <v>235.93141739797417</v>
      </c>
      <c r="D150">
        <v>114000</v>
      </c>
      <c r="E150" s="14">
        <f t="shared" si="25"/>
        <v>206.10507725641591</v>
      </c>
      <c r="G150">
        <v>114000</v>
      </c>
      <c r="H150" s="14">
        <f t="shared" si="26"/>
        <v>163.58570822641084</v>
      </c>
      <c r="J150">
        <v>114000</v>
      </c>
      <c r="K150" s="14">
        <f t="shared" si="27"/>
        <v>99.496132102196427</v>
      </c>
      <c r="AM150">
        <v>114000</v>
      </c>
      <c r="AN150" s="14">
        <f t="shared" si="28"/>
        <v>189.05813339024064</v>
      </c>
      <c r="AP150">
        <v>114000</v>
      </c>
      <c r="AQ150" s="14">
        <f t="shared" si="29"/>
        <v>167.33493322860085</v>
      </c>
      <c r="AS150">
        <v>114000</v>
      </c>
      <c r="AT150" s="14">
        <f t="shared" si="30"/>
        <v>135.82119789162627</v>
      </c>
      <c r="AV150">
        <v>114000</v>
      </c>
      <c r="AW150" s="14">
        <f t="shared" si="31"/>
        <v>86.687217415069682</v>
      </c>
      <c r="BY150">
        <v>114000</v>
      </c>
      <c r="BZ150" s="14">
        <f t="shared" si="32"/>
        <v>240</v>
      </c>
      <c r="CB150">
        <v>114000</v>
      </c>
      <c r="CC150" s="14">
        <f t="shared" si="33"/>
        <v>222.01996411646189</v>
      </c>
      <c r="CE150">
        <v>114000</v>
      </c>
      <c r="CF150" s="14">
        <f t="shared" si="34"/>
        <v>176.21736229820678</v>
      </c>
      <c r="CH150">
        <v>114000</v>
      </c>
      <c r="CI150" s="14">
        <f t="shared" si="35"/>
        <v>107.17895926248345</v>
      </c>
    </row>
    <row r="151" spans="1:87" x14ac:dyDescent="0.25">
      <c r="A151">
        <v>115000</v>
      </c>
      <c r="B151" s="14">
        <f t="shared" si="24"/>
        <v>236.61926798802881</v>
      </c>
      <c r="D151">
        <v>115000</v>
      </c>
      <c r="E151" s="14">
        <f t="shared" si="25"/>
        <v>206.70597009454499</v>
      </c>
      <c r="G151">
        <v>115000</v>
      </c>
      <c r="H151" s="14">
        <f t="shared" si="26"/>
        <v>164.0626371880939</v>
      </c>
      <c r="J151">
        <v>115000</v>
      </c>
      <c r="K151" s="14">
        <f t="shared" si="27"/>
        <v>99.786209930445978</v>
      </c>
      <c r="AM151">
        <v>115000</v>
      </c>
      <c r="AN151" s="14">
        <f t="shared" si="28"/>
        <v>189.55584003476164</v>
      </c>
      <c r="AP151">
        <v>115000</v>
      </c>
      <c r="AQ151" s="14">
        <f t="shared" si="29"/>
        <v>167.77545227231982</v>
      </c>
      <c r="AS151">
        <v>115000</v>
      </c>
      <c r="AT151" s="14">
        <f t="shared" si="30"/>
        <v>136.17875517543769</v>
      </c>
      <c r="AV151">
        <v>115000</v>
      </c>
      <c r="AW151" s="14">
        <f t="shared" si="31"/>
        <v>86.915426608341789</v>
      </c>
      <c r="BY151">
        <v>115000</v>
      </c>
      <c r="BZ151" s="14">
        <f t="shared" si="32"/>
        <v>240</v>
      </c>
      <c r="CB151">
        <v>115000</v>
      </c>
      <c r="CC151" s="14">
        <f t="shared" si="33"/>
        <v>222.6672563041904</v>
      </c>
      <c r="CE151">
        <v>115000</v>
      </c>
      <c r="CF151" s="14">
        <f t="shared" si="34"/>
        <v>176.73111844807221</v>
      </c>
      <c r="CH151">
        <v>115000</v>
      </c>
      <c r="CI151" s="14">
        <f t="shared" si="35"/>
        <v>107.49143613047841</v>
      </c>
    </row>
    <row r="152" spans="1:87" x14ac:dyDescent="0.25">
      <c r="A152">
        <v>116000</v>
      </c>
      <c r="B152" s="14">
        <f t="shared" si="24"/>
        <v>237.30314250759614</v>
      </c>
      <c r="D152">
        <v>116000</v>
      </c>
      <c r="E152" s="14">
        <f t="shared" si="25"/>
        <v>207.3033895151699</v>
      </c>
      <c r="G152">
        <v>116000</v>
      </c>
      <c r="H152" s="14">
        <f t="shared" si="26"/>
        <v>164.53680929647712</v>
      </c>
      <c r="J152">
        <v>116000</v>
      </c>
      <c r="K152" s="14">
        <f t="shared" si="27"/>
        <v>100.07461098483134</v>
      </c>
      <c r="AM152">
        <v>116000</v>
      </c>
      <c r="AN152" s="14">
        <f t="shared" si="28"/>
        <v>190.0505307417053</v>
      </c>
      <c r="AP152">
        <v>116000</v>
      </c>
      <c r="AQ152" s="14">
        <f t="shared" si="29"/>
        <v>168.21330191639916</v>
      </c>
      <c r="AS152">
        <v>116000</v>
      </c>
      <c r="AT152" s="14">
        <f t="shared" si="30"/>
        <v>136.53414578042293</v>
      </c>
      <c r="AV152">
        <v>116000</v>
      </c>
      <c r="AW152" s="14">
        <f t="shared" si="31"/>
        <v>87.142252929415832</v>
      </c>
      <c r="BY152">
        <v>116000</v>
      </c>
      <c r="BZ152" s="14">
        <f t="shared" si="32"/>
        <v>240</v>
      </c>
      <c r="CB152">
        <v>116000</v>
      </c>
      <c r="CC152" s="14">
        <f t="shared" si="33"/>
        <v>223.31080686633695</v>
      </c>
      <c r="CE152">
        <v>116000</v>
      </c>
      <c r="CF152" s="14">
        <f t="shared" si="34"/>
        <v>177.2419048677454</v>
      </c>
      <c r="CH152">
        <v>116000</v>
      </c>
      <c r="CI152" s="14">
        <f t="shared" si="35"/>
        <v>107.8021067485832</v>
      </c>
    </row>
    <row r="153" spans="1:87" x14ac:dyDescent="0.25">
      <c r="A153">
        <v>117000</v>
      </c>
      <c r="B153" s="14">
        <f t="shared" si="24"/>
        <v>237.98309792169306</v>
      </c>
      <c r="D153">
        <v>117000</v>
      </c>
      <c r="E153" s="14">
        <f t="shared" si="25"/>
        <v>207.89738528181675</v>
      </c>
      <c r="G153">
        <v>117000</v>
      </c>
      <c r="H153" s="14">
        <f t="shared" si="26"/>
        <v>165.00826404889699</v>
      </c>
      <c r="J153">
        <v>117000</v>
      </c>
      <c r="K153" s="14">
        <f t="shared" si="27"/>
        <v>100.36135928843035</v>
      </c>
      <c r="AM153">
        <v>117000</v>
      </c>
      <c r="AN153" s="14">
        <f t="shared" si="28"/>
        <v>190.54224955165373</v>
      </c>
      <c r="AP153">
        <v>117000</v>
      </c>
      <c r="AQ153" s="14">
        <f t="shared" si="29"/>
        <v>168.64852114106031</v>
      </c>
      <c r="AS153">
        <v>117000</v>
      </c>
      <c r="AT153" s="14">
        <f t="shared" si="30"/>
        <v>136.88740134576381</v>
      </c>
      <c r="AV153">
        <v>117000</v>
      </c>
      <c r="AW153" s="14">
        <f t="shared" si="31"/>
        <v>87.367716571845307</v>
      </c>
      <c r="BY153">
        <v>117000</v>
      </c>
      <c r="BZ153" s="14">
        <f t="shared" si="32"/>
        <v>240</v>
      </c>
      <c r="CB153">
        <v>117000</v>
      </c>
      <c r="CC153" s="14">
        <f t="shared" si="33"/>
        <v>223.95066940903496</v>
      </c>
      <c r="CE153">
        <v>117000</v>
      </c>
      <c r="CF153" s="14">
        <f t="shared" si="34"/>
        <v>177.74976410444228</v>
      </c>
      <c r="CH153">
        <v>117000</v>
      </c>
      <c r="CI153" s="14">
        <f t="shared" si="35"/>
        <v>108.11099699487397</v>
      </c>
    </row>
    <row r="154" spans="1:87" x14ac:dyDescent="0.25">
      <c r="A154">
        <v>118000</v>
      </c>
      <c r="B154" s="14">
        <f t="shared" si="24"/>
        <v>238.65918990063804</v>
      </c>
      <c r="D154">
        <v>118000</v>
      </c>
      <c r="E154" s="14">
        <f t="shared" si="25"/>
        <v>208.48800602698802</v>
      </c>
      <c r="G154">
        <v>118000</v>
      </c>
      <c r="H154" s="14">
        <f t="shared" si="26"/>
        <v>165.4770400449965</v>
      </c>
      <c r="J154">
        <v>118000</v>
      </c>
      <c r="K154" s="14">
        <f t="shared" si="27"/>
        <v>100.64647831832571</v>
      </c>
      <c r="AM154">
        <v>118000</v>
      </c>
      <c r="AN154" s="14">
        <f t="shared" si="28"/>
        <v>191.03103949225155</v>
      </c>
      <c r="AP154">
        <v>118000</v>
      </c>
      <c r="AQ154" s="14">
        <f t="shared" si="29"/>
        <v>169.08114802997557</v>
      </c>
      <c r="AS154">
        <v>118000</v>
      </c>
      <c r="AT154" s="14">
        <f t="shared" si="30"/>
        <v>137.23855278293755</v>
      </c>
      <c r="AV154">
        <v>118000</v>
      </c>
      <c r="AW154" s="14">
        <f t="shared" si="31"/>
        <v>87.591837264729961</v>
      </c>
      <c r="BY154">
        <v>118000</v>
      </c>
      <c r="BZ154" s="14">
        <f t="shared" si="32"/>
        <v>240</v>
      </c>
      <c r="CB154">
        <v>118000</v>
      </c>
      <c r="CC154" s="14">
        <f t="shared" si="33"/>
        <v>224.58689632005968</v>
      </c>
      <c r="CE154">
        <v>118000</v>
      </c>
      <c r="CF154" s="14">
        <f t="shared" si="34"/>
        <v>178.25473773836779</v>
      </c>
      <c r="CH154">
        <v>118000</v>
      </c>
      <c r="CI154" s="14">
        <f t="shared" si="35"/>
        <v>108.41813215927135</v>
      </c>
    </row>
    <row r="155" spans="1:87" x14ac:dyDescent="0.25">
      <c r="A155">
        <v>119000</v>
      </c>
      <c r="B155" s="14">
        <f t="shared" si="24"/>
        <v>239.33147286017058</v>
      </c>
      <c r="D155">
        <v>119000</v>
      </c>
      <c r="E155" s="14">
        <f t="shared" si="25"/>
        <v>209.07529928721061</v>
      </c>
      <c r="G155">
        <v>119000</v>
      </c>
      <c r="H155" s="14">
        <f t="shared" si="26"/>
        <v>165.94317501454213</v>
      </c>
      <c r="J155">
        <v>119000</v>
      </c>
      <c r="K155" s="14">
        <f t="shared" si="27"/>
        <v>100.92999102252342</v>
      </c>
      <c r="AM155">
        <v>119000</v>
      </c>
      <c r="AN155" s="14">
        <f t="shared" si="28"/>
        <v>191.51694260986599</v>
      </c>
      <c r="AP155">
        <v>119000</v>
      </c>
      <c r="AQ155" s="14">
        <f t="shared" si="29"/>
        <v>169.51121979829099</v>
      </c>
      <c r="AS155">
        <v>119000</v>
      </c>
      <c r="AT155" s="14">
        <f t="shared" si="30"/>
        <v>137.58763029846247</v>
      </c>
      <c r="AV155">
        <v>119000</v>
      </c>
      <c r="AW155" s="14">
        <f t="shared" si="31"/>
        <v>87.814634287232877</v>
      </c>
      <c r="BY155">
        <v>119000</v>
      </c>
      <c r="BZ155" s="14">
        <f t="shared" si="32"/>
        <v>240</v>
      </c>
      <c r="CB155">
        <v>119000</v>
      </c>
      <c r="CC155" s="14">
        <f t="shared" si="33"/>
        <v>225.21953880658242</v>
      </c>
      <c r="CE155">
        <v>119000</v>
      </c>
      <c r="CF155" s="14">
        <f t="shared" si="34"/>
        <v>178.75686641268084</v>
      </c>
      <c r="CH155">
        <v>119000</v>
      </c>
      <c r="CI155" s="14">
        <f t="shared" si="35"/>
        <v>108.72353696176552</v>
      </c>
    </row>
    <row r="156" spans="1:87" x14ac:dyDescent="0.25">
      <c r="A156">
        <v>120000</v>
      </c>
      <c r="B156" s="14">
        <f t="shared" si="24"/>
        <v>240</v>
      </c>
      <c r="D156">
        <v>120000</v>
      </c>
      <c r="E156" s="14">
        <f t="shared" si="25"/>
        <v>209.65931153671181</v>
      </c>
      <c r="G156">
        <v>120000</v>
      </c>
      <c r="H156" s="14">
        <f t="shared" si="26"/>
        <v>166.40670584415233</v>
      </c>
      <c r="J156">
        <v>120000</v>
      </c>
      <c r="K156" s="14">
        <f t="shared" si="27"/>
        <v>101.21191983620996</v>
      </c>
      <c r="AM156">
        <v>120000</v>
      </c>
      <c r="AN156" s="14">
        <f t="shared" si="28"/>
        <v>191.99999999999997</v>
      </c>
      <c r="AP156">
        <v>120000</v>
      </c>
      <c r="AQ156" s="14">
        <f t="shared" si="29"/>
        <v>169.93877281954505</v>
      </c>
      <c r="AS156">
        <v>120000</v>
      </c>
      <c r="AT156" s="14">
        <f t="shared" si="30"/>
        <v>137.93466341574694</v>
      </c>
      <c r="AV156">
        <v>120000</v>
      </c>
      <c r="AW156" s="14">
        <f t="shared" si="31"/>
        <v>88.036126482525347</v>
      </c>
      <c r="BY156">
        <v>120000</v>
      </c>
      <c r="BZ156" s="14">
        <f t="shared" si="32"/>
        <v>240</v>
      </c>
      <c r="CB156">
        <v>120000</v>
      </c>
      <c r="CC156" s="14">
        <f t="shared" si="33"/>
        <v>225.84864693144686</v>
      </c>
      <c r="CE156">
        <v>120000</v>
      </c>
      <c r="CF156" s="14">
        <f t="shared" si="34"/>
        <v>179.25618986228656</v>
      </c>
      <c r="CH156">
        <v>120000</v>
      </c>
      <c r="CI156" s="14">
        <f t="shared" si="35"/>
        <v>109.02723556992841</v>
      </c>
    </row>
    <row r="157" spans="1:87" x14ac:dyDescent="0.25">
      <c r="A157">
        <v>121000</v>
      </c>
      <c r="B157" s="14">
        <f t="shared" si="24"/>
        <v>240</v>
      </c>
      <c r="D157">
        <v>121000</v>
      </c>
      <c r="E157" s="14">
        <f t="shared" si="25"/>
        <v>210.24008821978984</v>
      </c>
      <c r="G157">
        <v>121000</v>
      </c>
      <c r="H157" s="14">
        <f t="shared" si="26"/>
        <v>166.86766860299076</v>
      </c>
      <c r="J157">
        <v>121000</v>
      </c>
      <c r="K157" s="14">
        <f t="shared" si="27"/>
        <v>101.49228669737906</v>
      </c>
      <c r="AM157">
        <v>121000</v>
      </c>
      <c r="AN157" s="14">
        <f t="shared" si="28"/>
        <v>192.48025183651893</v>
      </c>
      <c r="AP157">
        <v>121000</v>
      </c>
      <c r="AQ157" s="14">
        <f t="shared" si="29"/>
        <v>170.36384265153669</v>
      </c>
      <c r="AS157">
        <v>121000</v>
      </c>
      <c r="AT157" s="14">
        <f t="shared" si="30"/>
        <v>138.2796809960858</v>
      </c>
      <c r="AV157">
        <v>121000</v>
      </c>
      <c r="AW157" s="14">
        <f t="shared" si="31"/>
        <v>88.256332271188128</v>
      </c>
      <c r="BY157">
        <v>121000</v>
      </c>
      <c r="BZ157" s="14">
        <f t="shared" si="32"/>
        <v>240</v>
      </c>
      <c r="CB157">
        <v>121000</v>
      </c>
      <c r="CC157" s="14">
        <f t="shared" si="33"/>
        <v>226.47426964803935</v>
      </c>
      <c r="CE157">
        <v>121000</v>
      </c>
      <c r="CF157" s="14">
        <f t="shared" si="34"/>
        <v>179.75274694151372</v>
      </c>
      <c r="CH157">
        <v>121000</v>
      </c>
      <c r="CI157" s="14">
        <f t="shared" si="35"/>
        <v>109.32925161574745</v>
      </c>
    </row>
    <row r="158" spans="1:87" x14ac:dyDescent="0.25">
      <c r="A158">
        <v>122000</v>
      </c>
      <c r="B158" s="14">
        <f t="shared" si="24"/>
        <v>240</v>
      </c>
      <c r="D158">
        <v>122000</v>
      </c>
      <c r="E158" s="14">
        <f t="shared" si="25"/>
        <v>210.81767378193913</v>
      </c>
      <c r="G158">
        <v>122000</v>
      </c>
      <c r="H158" s="14">
        <f t="shared" si="26"/>
        <v>167.32609856746942</v>
      </c>
      <c r="J158">
        <v>122000</v>
      </c>
      <c r="K158" s="14">
        <f t="shared" si="27"/>
        <v>101.77111306185742</v>
      </c>
      <c r="AM158">
        <v>122000</v>
      </c>
      <c r="AN158" s="14">
        <f t="shared" si="28"/>
        <v>192.9577373997449</v>
      </c>
      <c r="AP158">
        <v>122000</v>
      </c>
      <c r="AQ158" s="14">
        <f t="shared" si="29"/>
        <v>170.78646406119117</v>
      </c>
      <c r="AS158">
        <v>122000</v>
      </c>
      <c r="AT158" s="14">
        <f t="shared" si="30"/>
        <v>138.62271125884331</v>
      </c>
      <c r="AV158">
        <v>122000</v>
      </c>
      <c r="AW158" s="14">
        <f t="shared" si="31"/>
        <v>88.475269664093005</v>
      </c>
      <c r="BY158">
        <v>122000</v>
      </c>
      <c r="BZ158" s="14">
        <f t="shared" si="32"/>
        <v>240</v>
      </c>
      <c r="CB158">
        <v>122000</v>
      </c>
      <c r="CC158" s="14">
        <f t="shared" si="33"/>
        <v>227.09645483381738</v>
      </c>
      <c r="CE158">
        <v>122000</v>
      </c>
      <c r="CF158" s="14">
        <f t="shared" si="34"/>
        <v>180.24657565072516</v>
      </c>
      <c r="CH158">
        <v>122000</v>
      </c>
      <c r="CI158" s="14">
        <f t="shared" si="35"/>
        <v>109.62960821181127</v>
      </c>
    </row>
    <row r="159" spans="1:87" x14ac:dyDescent="0.25">
      <c r="A159">
        <v>123000</v>
      </c>
      <c r="B159" s="14">
        <f t="shared" si="24"/>
        <v>240</v>
      </c>
      <c r="D159">
        <v>123000</v>
      </c>
      <c r="E159" s="14">
        <f t="shared" si="25"/>
        <v>211.3921116997885</v>
      </c>
      <c r="G159">
        <v>123000</v>
      </c>
      <c r="H159" s="14">
        <f t="shared" si="26"/>
        <v>167.78203024501164</v>
      </c>
      <c r="J159">
        <v>123000</v>
      </c>
      <c r="K159" s="14">
        <f t="shared" si="27"/>
        <v>102.04841991775662</v>
      </c>
      <c r="AM159">
        <v>123000</v>
      </c>
      <c r="AN159" s="14">
        <f t="shared" si="28"/>
        <v>193.43249510347133</v>
      </c>
      <c r="AP159">
        <v>123000</v>
      </c>
      <c r="AQ159" s="14">
        <f t="shared" si="29"/>
        <v>171.20667104847192</v>
      </c>
      <c r="AS159">
        <v>123000</v>
      </c>
      <c r="AT159" s="14">
        <f t="shared" si="30"/>
        <v>138.9637818008618</v>
      </c>
      <c r="AV159">
        <v>123000</v>
      </c>
      <c r="AW159" s="14">
        <f t="shared" si="31"/>
        <v>88.692956274789935</v>
      </c>
      <c r="BY159">
        <v>123000</v>
      </c>
      <c r="BZ159" s="14">
        <f t="shared" si="32"/>
        <v>240</v>
      </c>
      <c r="CB159">
        <v>123000</v>
      </c>
      <c r="CC159" s="14">
        <f t="shared" si="33"/>
        <v>227.71524932255954</v>
      </c>
      <c r="CE159">
        <v>123000</v>
      </c>
      <c r="CF159" s="14">
        <f t="shared" si="34"/>
        <v>180.73771316191585</v>
      </c>
      <c r="CH159">
        <v>123000</v>
      </c>
      <c r="CI159" s="14">
        <f t="shared" si="35"/>
        <v>109.92832796687772</v>
      </c>
    </row>
    <row r="160" spans="1:87" x14ac:dyDescent="0.25">
      <c r="A160">
        <v>124000</v>
      </c>
      <c r="B160" s="14">
        <f t="shared" si="24"/>
        <v>240</v>
      </c>
      <c r="D160">
        <v>124000</v>
      </c>
      <c r="E160" s="14">
        <f t="shared" si="25"/>
        <v>211.96344450990571</v>
      </c>
      <c r="G160">
        <v>124000</v>
      </c>
      <c r="H160" s="14">
        <f t="shared" si="26"/>
        <v>168.23549739691367</v>
      </c>
      <c r="J160">
        <v>124000</v>
      </c>
      <c r="K160" s="14">
        <f t="shared" si="27"/>
        <v>102.32422779937922</v>
      </c>
      <c r="AM160">
        <v>124000</v>
      </c>
      <c r="AN160" s="14">
        <f t="shared" si="28"/>
        <v>193.90456252094981</v>
      </c>
      <c r="AP160">
        <v>124000</v>
      </c>
      <c r="AQ160" s="14">
        <f t="shared" si="29"/>
        <v>171.62449686938012</v>
      </c>
      <c r="AS160">
        <v>124000</v>
      </c>
      <c r="AT160" s="14">
        <f t="shared" si="30"/>
        <v>139.30291961512964</v>
      </c>
      <c r="AV160">
        <v>124000</v>
      </c>
      <c r="AW160" s="14">
        <f t="shared" si="31"/>
        <v>88.909409331422353</v>
      </c>
      <c r="BY160">
        <v>124000</v>
      </c>
      <c r="BZ160" s="14">
        <f t="shared" si="32"/>
        <v>240</v>
      </c>
      <c r="CB160">
        <v>124000</v>
      </c>
      <c r="CC160" s="14">
        <f t="shared" si="33"/>
        <v>228.33069893539451</v>
      </c>
      <c r="CE160">
        <v>124000</v>
      </c>
      <c r="CF160" s="14">
        <f t="shared" si="34"/>
        <v>181.22619584333972</v>
      </c>
      <c r="CH160">
        <v>124000</v>
      </c>
      <c r="CI160" s="14">
        <f t="shared" si="35"/>
        <v>110.2254330008537</v>
      </c>
    </row>
    <row r="161" spans="1:87" x14ac:dyDescent="0.25">
      <c r="A161">
        <v>125000</v>
      </c>
      <c r="B161" s="14">
        <f t="shared" si="24"/>
        <v>240</v>
      </c>
      <c r="D161">
        <v>125000</v>
      </c>
      <c r="E161" s="14">
        <f t="shared" si="25"/>
        <v>212.5317138365223</v>
      </c>
      <c r="G161">
        <v>125000</v>
      </c>
      <c r="H161" s="14">
        <f t="shared" si="26"/>
        <v>168.68653306034989</v>
      </c>
      <c r="J161">
        <v>125000</v>
      </c>
      <c r="K161" s="14">
        <f t="shared" si="27"/>
        <v>102.59855680060181</v>
      </c>
      <c r="AM161">
        <v>125000</v>
      </c>
      <c r="AN161" s="14">
        <f t="shared" si="28"/>
        <v>194.37397640989371</v>
      </c>
      <c r="AP161">
        <v>125000</v>
      </c>
      <c r="AQ161" s="14">
        <f t="shared" si="29"/>
        <v>172.03997405808633</v>
      </c>
      <c r="AS161">
        <v>125000</v>
      </c>
      <c r="AT161" s="14">
        <f t="shared" si="30"/>
        <v>139.64015110874507</v>
      </c>
      <c r="AV161">
        <v>125000</v>
      </c>
      <c r="AW161" s="14">
        <f t="shared" si="31"/>
        <v>89.124645688191691</v>
      </c>
      <c r="BY161">
        <v>125000</v>
      </c>
      <c r="BZ161" s="14">
        <f t="shared" si="32"/>
        <v>240</v>
      </c>
      <c r="CB161">
        <v>125000</v>
      </c>
      <c r="CC161" s="14">
        <f t="shared" si="33"/>
        <v>228.94284851066641</v>
      </c>
      <c r="CE161">
        <v>125000</v>
      </c>
      <c r="CF161" s="14">
        <f t="shared" si="34"/>
        <v>181.71205928321396</v>
      </c>
      <c r="CH161">
        <v>125000</v>
      </c>
      <c r="CI161" s="14">
        <f t="shared" si="35"/>
        <v>110.52094495921158</v>
      </c>
    </row>
    <row r="162" spans="1:87" x14ac:dyDescent="0.25">
      <c r="A162">
        <v>126000</v>
      </c>
      <c r="B162" s="14">
        <f t="shared" si="24"/>
        <v>240</v>
      </c>
      <c r="D162">
        <v>126000</v>
      </c>
      <c r="E162" s="14">
        <f t="shared" si="25"/>
        <v>213.09696041822417</v>
      </c>
      <c r="G162">
        <v>126000</v>
      </c>
      <c r="H162" s="14">
        <f t="shared" si="26"/>
        <v>169.13516956955746</v>
      </c>
      <c r="J162">
        <v>126000</v>
      </c>
      <c r="K162" s="14">
        <f t="shared" si="27"/>
        <v>102.87142658776081</v>
      </c>
      <c r="AM162">
        <v>126000</v>
      </c>
      <c r="AN162" s="14">
        <f t="shared" si="28"/>
        <v>194.84077273654529</v>
      </c>
      <c r="AP162">
        <v>126000</v>
      </c>
      <c r="AQ162" s="14">
        <f t="shared" si="29"/>
        <v>172.45313444823128</v>
      </c>
      <c r="AS162">
        <v>126000</v>
      </c>
      <c r="AT162" s="14">
        <f t="shared" si="30"/>
        <v>139.97550212020542</v>
      </c>
      <c r="AV162">
        <v>126000</v>
      </c>
      <c r="AW162" s="14">
        <f t="shared" si="31"/>
        <v>89.338681836393135</v>
      </c>
      <c r="BY162">
        <v>126000</v>
      </c>
      <c r="BZ162" s="14">
        <f t="shared" si="32"/>
        <v>240</v>
      </c>
      <c r="CB162">
        <v>126000</v>
      </c>
      <c r="CC162" s="14">
        <f t="shared" si="33"/>
        <v>229.55174193268667</v>
      </c>
      <c r="CE162">
        <v>126000</v>
      </c>
      <c r="CF162" s="14">
        <f t="shared" si="34"/>
        <v>182.19533831253977</v>
      </c>
      <c r="CH162">
        <v>126000</v>
      </c>
      <c r="CI162" s="14">
        <f t="shared" si="35"/>
        <v>110.81488502687004</v>
      </c>
    </row>
    <row r="163" spans="1:87" x14ac:dyDescent="0.25">
      <c r="A163">
        <v>127000</v>
      </c>
      <c r="B163" s="14">
        <f t="shared" si="24"/>
        <v>240</v>
      </c>
      <c r="D163">
        <v>127000</v>
      </c>
      <c r="E163" s="14">
        <f t="shared" si="25"/>
        <v>213.65922413365817</v>
      </c>
      <c r="G163">
        <v>127000</v>
      </c>
      <c r="H163" s="14">
        <f t="shared" si="26"/>
        <v>169.58143857623912</v>
      </c>
      <c r="J163">
        <v>127000</v>
      </c>
      <c r="K163" s="14">
        <f t="shared" si="27"/>
        <v>103.14285641206094</v>
      </c>
      <c r="AM163">
        <v>127000</v>
      </c>
      <c r="AN163" s="14">
        <f t="shared" si="28"/>
        <v>195.3049866988467</v>
      </c>
      <c r="AP163">
        <v>127000</v>
      </c>
      <c r="AQ163" s="14">
        <f t="shared" si="29"/>
        <v>172.86400919343552</v>
      </c>
      <c r="AS163">
        <v>127000</v>
      </c>
      <c r="AT163" s="14">
        <f t="shared" si="30"/>
        <v>140.30899793605408</v>
      </c>
      <c r="AV163">
        <v>127000</v>
      </c>
      <c r="AW163" s="14">
        <f t="shared" si="31"/>
        <v>89.551533915039599</v>
      </c>
      <c r="BY163">
        <v>127000</v>
      </c>
      <c r="BZ163" s="14">
        <f t="shared" si="32"/>
        <v>240</v>
      </c>
      <c r="CB163">
        <v>127000</v>
      </c>
      <c r="CC163" s="14">
        <f t="shared" si="33"/>
        <v>230.15742215942527</v>
      </c>
      <c r="CE163">
        <v>127000</v>
      </c>
      <c r="CF163" s="14">
        <f t="shared" si="34"/>
        <v>182.67606702708031</v>
      </c>
      <c r="CH163">
        <v>127000</v>
      </c>
      <c r="CI163" s="14">
        <f t="shared" si="35"/>
        <v>111.10727394156078</v>
      </c>
    </row>
    <row r="164" spans="1:87" x14ac:dyDescent="0.25">
      <c r="A164">
        <v>128000</v>
      </c>
      <c r="B164" s="14">
        <f t="shared" si="24"/>
        <v>240</v>
      </c>
      <c r="D164">
        <v>128000</v>
      </c>
      <c r="E164" s="14">
        <f t="shared" si="25"/>
        <v>214.21854402629427</v>
      </c>
      <c r="G164">
        <v>128000</v>
      </c>
      <c r="H164" s="14">
        <f t="shared" si="26"/>
        <v>170.02537106921775</v>
      </c>
      <c r="J164">
        <v>128000</v>
      </c>
      <c r="K164" s="14">
        <f t="shared" si="27"/>
        <v>103.41286512153043</v>
      </c>
      <c r="AM164">
        <v>128000</v>
      </c>
      <c r="AN164" s="14">
        <f t="shared" si="28"/>
        <v>195.76665274875737</v>
      </c>
      <c r="AP164">
        <v>128000</v>
      </c>
      <c r="AQ164" s="14">
        <f t="shared" si="29"/>
        <v>173.27262878705136</v>
      </c>
      <c r="AS164">
        <v>128000</v>
      </c>
      <c r="AT164" s="14">
        <f t="shared" si="30"/>
        <v>140.6406633069129</v>
      </c>
      <c r="AV164">
        <v>128000</v>
      </c>
      <c r="AW164" s="14">
        <f t="shared" si="31"/>
        <v>89.763217721094904</v>
      </c>
      <c r="BY164">
        <v>128000</v>
      </c>
      <c r="BZ164" s="14">
        <f t="shared" si="32"/>
        <v>240</v>
      </c>
      <c r="CB164">
        <v>128000</v>
      </c>
      <c r="CC164" s="14">
        <f t="shared" si="33"/>
        <v>230.75993124918531</v>
      </c>
      <c r="CE164">
        <v>128000</v>
      </c>
      <c r="CF164" s="14">
        <f t="shared" si="34"/>
        <v>183.15427880853304</v>
      </c>
      <c r="CH164">
        <v>128000</v>
      </c>
      <c r="CI164" s="14">
        <f t="shared" si="35"/>
        <v>111.39813200670669</v>
      </c>
    </row>
    <row r="165" spans="1:87" x14ac:dyDescent="0.25">
      <c r="A165">
        <v>129000</v>
      </c>
      <c r="B165" s="14">
        <f t="shared" si="24"/>
        <v>240</v>
      </c>
      <c r="D165">
        <v>129000</v>
      </c>
      <c r="E165" s="14">
        <f t="shared" si="25"/>
        <v>214.77495832829004</v>
      </c>
      <c r="G165">
        <v>129000</v>
      </c>
      <c r="H165" s="14">
        <f t="shared" si="26"/>
        <v>170.46699739337697</v>
      </c>
      <c r="J165">
        <v>129000</v>
      </c>
      <c r="K165" s="14">
        <f t="shared" si="27"/>
        <v>103.68147117254031</v>
      </c>
      <c r="AM165">
        <v>129000</v>
      </c>
      <c r="AN165" s="14">
        <f t="shared" si="28"/>
        <v>196.22580461375279</v>
      </c>
      <c r="AP165">
        <v>129000</v>
      </c>
      <c r="AQ165" s="14">
        <f t="shared" si="29"/>
        <v>173.67902308119267</v>
      </c>
      <c r="AS165">
        <v>129000</v>
      </c>
      <c r="AT165" s="14">
        <f t="shared" si="30"/>
        <v>140.97052246292776</v>
      </c>
      <c r="AV165">
        <v>129000</v>
      </c>
      <c r="AW165" s="14">
        <f t="shared" si="31"/>
        <v>89.973748719331539</v>
      </c>
      <c r="BY165">
        <v>129000</v>
      </c>
      <c r="BZ165" s="14">
        <f t="shared" si="32"/>
        <v>240</v>
      </c>
      <c r="CB165">
        <v>129000</v>
      </c>
      <c r="CC165" s="14">
        <f t="shared" si="33"/>
        <v>231.35931038631009</v>
      </c>
      <c r="CE165">
        <v>129000</v>
      </c>
      <c r="CF165" s="14">
        <f t="shared" si="34"/>
        <v>183.63000634493298</v>
      </c>
      <c r="CH165">
        <v>129000</v>
      </c>
      <c r="CI165" s="14">
        <f t="shared" si="35"/>
        <v>111.68747910383077</v>
      </c>
    </row>
    <row r="166" spans="1:87" x14ac:dyDescent="0.25">
      <c r="A166">
        <v>130000</v>
      </c>
      <c r="B166" s="14">
        <f t="shared" si="24"/>
        <v>240</v>
      </c>
      <c r="D166">
        <v>130000</v>
      </c>
      <c r="E166" s="14">
        <f t="shared" si="25"/>
        <v>215.32850448349137</v>
      </c>
      <c r="G166">
        <v>130000</v>
      </c>
      <c r="H166" s="14">
        <f t="shared" si="26"/>
        <v>170.90634726791671</v>
      </c>
      <c r="J166">
        <v>130000</v>
      </c>
      <c r="K166" s="14">
        <f t="shared" si="27"/>
        <v>103.94869264090838</v>
      </c>
      <c r="AM166">
        <v>130000</v>
      </c>
      <c r="AN166" s="14">
        <f t="shared" si="28"/>
        <v>196.6824753175438</v>
      </c>
      <c r="AP166">
        <v>130000</v>
      </c>
      <c r="AQ166" s="14">
        <f t="shared" si="29"/>
        <v>174.08322130507221</v>
      </c>
      <c r="AS166">
        <v>130000</v>
      </c>
      <c r="AT166" s="14">
        <f t="shared" si="30"/>
        <v>141.29859912865297</v>
      </c>
      <c r="AV166">
        <v>130000</v>
      </c>
      <c r="AW166" s="14">
        <f t="shared" si="31"/>
        <v>90.183142051830515</v>
      </c>
      <c r="BY166">
        <v>130000</v>
      </c>
      <c r="BZ166" s="14">
        <f t="shared" si="32"/>
        <v>240</v>
      </c>
      <c r="CB166">
        <v>130000</v>
      </c>
      <c r="CC166" s="14">
        <f t="shared" si="33"/>
        <v>231.95559990595987</v>
      </c>
      <c r="CE166">
        <v>130000</v>
      </c>
      <c r="CF166" s="14">
        <f t="shared" si="34"/>
        <v>184.1032816503178</v>
      </c>
      <c r="CH166">
        <v>130000</v>
      </c>
      <c r="CI166" s="14">
        <f t="shared" si="35"/>
        <v>111.97533470451748</v>
      </c>
    </row>
    <row r="167" spans="1:87" x14ac:dyDescent="0.25">
      <c r="A167">
        <v>131000</v>
      </c>
      <c r="B167" s="14">
        <f t="shared" si="24"/>
        <v>240</v>
      </c>
      <c r="D167">
        <v>131000</v>
      </c>
      <c r="E167" s="14">
        <f t="shared" si="25"/>
        <v>215.87921916961119</v>
      </c>
      <c r="G167">
        <v>131000</v>
      </c>
      <c r="H167" s="14">
        <f t="shared" si="26"/>
        <v>171.34344980395713</v>
      </c>
      <c r="J167">
        <v>131000</v>
      </c>
      <c r="K167" s="14">
        <f t="shared" si="27"/>
        <v>104.21454723260585</v>
      </c>
      <c r="AM167">
        <v>131000</v>
      </c>
      <c r="AN167" s="14">
        <f t="shared" si="28"/>
        <v>197.13669720004725</v>
      </c>
      <c r="AP167">
        <v>131000</v>
      </c>
      <c r="AQ167" s="14">
        <f t="shared" si="29"/>
        <v>174.48525208267873</v>
      </c>
      <c r="AS167">
        <v>131000</v>
      </c>
      <c r="AT167" s="14">
        <f t="shared" si="30"/>
        <v>141.6249165373988</v>
      </c>
      <c r="AV167">
        <v>131000</v>
      </c>
      <c r="AW167" s="14">
        <f t="shared" si="31"/>
        <v>90.39141254713887</v>
      </c>
      <c r="BY167">
        <v>131000</v>
      </c>
      <c r="BZ167" s="14">
        <f t="shared" si="32"/>
        <v>240</v>
      </c>
      <c r="CB167">
        <v>131000</v>
      </c>
      <c r="CC167" s="14">
        <f t="shared" si="33"/>
        <v>232.54883931800313</v>
      </c>
      <c r="CE167">
        <v>131000</v>
      </c>
      <c r="CF167" s="14">
        <f t="shared" si="34"/>
        <v>184.57413608369097</v>
      </c>
      <c r="CH167">
        <v>131000</v>
      </c>
      <c r="CI167" s="14">
        <f t="shared" si="35"/>
        <v>112.26171788194613</v>
      </c>
    </row>
    <row r="168" spans="1:87" x14ac:dyDescent="0.25">
      <c r="A168">
        <v>132000</v>
      </c>
      <c r="B168" s="14">
        <f t="shared" si="24"/>
        <v>240</v>
      </c>
      <c r="D168">
        <v>132000</v>
      </c>
      <c r="E168" s="14">
        <f t="shared" si="25"/>
        <v>216.42713831961936</v>
      </c>
      <c r="G168">
        <v>132000</v>
      </c>
      <c r="H168" s="14">
        <f t="shared" si="26"/>
        <v>171.77833352151535</v>
      </c>
      <c r="J168">
        <v>132000</v>
      </c>
      <c r="K168" s="14">
        <f t="shared" si="27"/>
        <v>104.47905229408337</v>
      </c>
      <c r="AM168">
        <v>132000</v>
      </c>
      <c r="AN168" s="14">
        <f t="shared" si="28"/>
        <v>197.58850193664409</v>
      </c>
      <c r="AP168">
        <v>132000</v>
      </c>
      <c r="AQ168" s="14">
        <f t="shared" si="29"/>
        <v>174.88514344982102</v>
      </c>
      <c r="AS168">
        <v>132000</v>
      </c>
      <c r="AT168" s="14">
        <f t="shared" si="30"/>
        <v>141.94949744506613</v>
      </c>
      <c r="AV168">
        <v>132000</v>
      </c>
      <c r="AW168" s="14">
        <f t="shared" si="31"/>
        <v>90.598574729099539</v>
      </c>
      <c r="BY168">
        <v>132000</v>
      </c>
      <c r="BZ168" s="14">
        <f t="shared" si="32"/>
        <v>240</v>
      </c>
      <c r="CB168">
        <v>132000</v>
      </c>
      <c r="CC168" s="14">
        <f t="shared" si="33"/>
        <v>233.13906733005834</v>
      </c>
      <c r="CE168">
        <v>132000</v>
      </c>
      <c r="CF168" s="14">
        <f t="shared" si="34"/>
        <v>185.04260036730972</v>
      </c>
      <c r="CH168">
        <v>132000</v>
      </c>
      <c r="CI168" s="14">
        <f t="shared" si="35"/>
        <v>112.54664732201422</v>
      </c>
    </row>
    <row r="169" spans="1:87" x14ac:dyDescent="0.25">
      <c r="A169">
        <v>133000</v>
      </c>
      <c r="B169" s="14">
        <f t="shared" si="24"/>
        <v>240</v>
      </c>
      <c r="D169">
        <v>133000</v>
      </c>
      <c r="E169" s="14">
        <f t="shared" si="25"/>
        <v>216.97229714237878</v>
      </c>
      <c r="G169">
        <v>133000</v>
      </c>
      <c r="H169" s="14">
        <f t="shared" si="26"/>
        <v>172.21102636588438</v>
      </c>
      <c r="J169">
        <v>133000</v>
      </c>
      <c r="K169" s="14">
        <f t="shared" si="27"/>
        <v>104.74222482223253</v>
      </c>
      <c r="AM169">
        <v>133000</v>
      </c>
      <c r="AN169" s="14">
        <f t="shared" si="28"/>
        <v>198.03792055675191</v>
      </c>
      <c r="AP169">
        <v>133000</v>
      </c>
      <c r="AQ169" s="14">
        <f t="shared" si="29"/>
        <v>175.28292287056769</v>
      </c>
      <c r="AS169">
        <v>133000</v>
      </c>
      <c r="AT169" s="14">
        <f t="shared" si="30"/>
        <v>142.27236414348971</v>
      </c>
      <c r="AV169">
        <v>133000</v>
      </c>
      <c r="AW169" s="14">
        <f t="shared" si="31"/>
        <v>90.804642825367296</v>
      </c>
      <c r="BY169">
        <v>133000</v>
      </c>
      <c r="BZ169" s="14">
        <f t="shared" si="32"/>
        <v>240</v>
      </c>
      <c r="CB169">
        <v>133000</v>
      </c>
      <c r="CC169" s="14">
        <f t="shared" si="33"/>
        <v>233.72632186972328</v>
      </c>
      <c r="CE169">
        <v>133000</v>
      </c>
      <c r="CF169" s="14">
        <f t="shared" si="34"/>
        <v>185.5087046043283</v>
      </c>
      <c r="CH169">
        <v>133000</v>
      </c>
      <c r="CI169" s="14">
        <f t="shared" si="35"/>
        <v>112.83014133406819</v>
      </c>
    </row>
    <row r="170" spans="1:87" x14ac:dyDescent="0.25">
      <c r="A170">
        <v>134000</v>
      </c>
      <c r="B170" s="14">
        <f t="shared" si="24"/>
        <v>240</v>
      </c>
      <c r="D170">
        <v>134000</v>
      </c>
      <c r="E170" s="14">
        <f t="shared" si="25"/>
        <v>217.51473014255868</v>
      </c>
      <c r="G170">
        <v>134000</v>
      </c>
      <c r="H170" s="14">
        <f t="shared" si="26"/>
        <v>172.6415557234383</v>
      </c>
      <c r="J170">
        <v>134000</v>
      </c>
      <c r="K170" s="14">
        <f t="shared" si="27"/>
        <v>105.00408147399931</v>
      </c>
      <c r="AM170">
        <v>134000</v>
      </c>
      <c r="AN170" s="14">
        <f t="shared" si="28"/>
        <v>198.48498346174401</v>
      </c>
      <c r="AP170">
        <v>134000</v>
      </c>
      <c r="AQ170" s="14">
        <f t="shared" si="29"/>
        <v>175.67861725310667</v>
      </c>
      <c r="AS170">
        <v>134000</v>
      </c>
      <c r="AT170" s="14">
        <f t="shared" si="30"/>
        <v>142.59353847331127</v>
      </c>
      <c r="AV170">
        <v>134000</v>
      </c>
      <c r="AW170" s="14">
        <f t="shared" si="31"/>
        <v>91.00963077562524</v>
      </c>
      <c r="BY170">
        <v>134000</v>
      </c>
      <c r="BZ170" s="14">
        <f t="shared" si="32"/>
        <v>240</v>
      </c>
      <c r="CB170">
        <v>134000</v>
      </c>
      <c r="CC170" s="14">
        <f t="shared" si="33"/>
        <v>234.31064010602609</v>
      </c>
      <c r="CE170">
        <v>134000</v>
      </c>
      <c r="CF170" s="14">
        <f t="shared" si="34"/>
        <v>185.97247829582395</v>
      </c>
      <c r="CH170">
        <v>134000</v>
      </c>
      <c r="CI170" s="14">
        <f t="shared" si="35"/>
        <v>113.11221786125917</v>
      </c>
    </row>
    <row r="171" spans="1:87" x14ac:dyDescent="0.25">
      <c r="A171">
        <v>135000</v>
      </c>
      <c r="B171" s="14">
        <f t="shared" si="24"/>
        <v>240</v>
      </c>
      <c r="D171">
        <v>135000</v>
      </c>
      <c r="E171" s="14">
        <f t="shared" si="25"/>
        <v>218.05447113985684</v>
      </c>
      <c r="G171">
        <v>135000</v>
      </c>
      <c r="H171" s="14">
        <f t="shared" si="26"/>
        <v>173.06994843688904</v>
      </c>
      <c r="J171">
        <v>135000</v>
      </c>
      <c r="K171" s="14">
        <f t="shared" si="27"/>
        <v>105.26463857566323</v>
      </c>
      <c r="AM171">
        <v>135000</v>
      </c>
      <c r="AN171" s="14">
        <f t="shared" si="28"/>
        <v>198.92972044224155</v>
      </c>
      <c r="AP171">
        <v>135000</v>
      </c>
      <c r="AQ171" s="14">
        <f t="shared" si="29"/>
        <v>176.07225296505061</v>
      </c>
      <c r="AS171">
        <v>135000</v>
      </c>
      <c r="AT171" s="14">
        <f t="shared" si="30"/>
        <v>142.9130418364023</v>
      </c>
      <c r="AV171">
        <v>135000</v>
      </c>
      <c r="AW171" s="14">
        <f t="shared" si="31"/>
        <v>91.213552239513504</v>
      </c>
      <c r="BY171">
        <v>135000</v>
      </c>
      <c r="BZ171" s="14">
        <f t="shared" si="32"/>
        <v>240</v>
      </c>
      <c r="CB171">
        <v>135000</v>
      </c>
      <c r="CC171" s="14">
        <f t="shared" si="33"/>
        <v>234.89205847013187</v>
      </c>
      <c r="CE171">
        <v>135000</v>
      </c>
      <c r="CF171" s="14">
        <f t="shared" si="34"/>
        <v>186.43395035723154</v>
      </c>
      <c r="CH171">
        <v>135000</v>
      </c>
      <c r="CI171" s="14">
        <f t="shared" si="35"/>
        <v>113.39289449053861</v>
      </c>
    </row>
    <row r="172" spans="1:87" x14ac:dyDescent="0.25">
      <c r="A172">
        <v>136000</v>
      </c>
      <c r="B172" s="14">
        <f t="shared" si="24"/>
        <v>240</v>
      </c>
      <c r="D172">
        <v>136000</v>
      </c>
      <c r="E172" s="14">
        <f t="shared" si="25"/>
        <v>218.59155328755753</v>
      </c>
      <c r="G172">
        <v>136000</v>
      </c>
      <c r="H172" s="14">
        <f t="shared" si="26"/>
        <v>173.49623082001582</v>
      </c>
      <c r="J172">
        <v>136000</v>
      </c>
      <c r="K172" s="14">
        <f t="shared" si="27"/>
        <v>105.52391213179628</v>
      </c>
      <c r="AM172">
        <v>136000</v>
      </c>
      <c r="AN172" s="14">
        <f t="shared" si="28"/>
        <v>199.37216069480542</v>
      </c>
      <c r="AP172">
        <v>136000</v>
      </c>
      <c r="AQ172" s="14">
        <f t="shared" si="29"/>
        <v>176.46385584821044</v>
      </c>
      <c r="AS172">
        <v>136000</v>
      </c>
      <c r="AT172" s="14">
        <f t="shared" si="30"/>
        <v>143.23089520785535</v>
      </c>
      <c r="AV172">
        <v>136000</v>
      </c>
      <c r="AW172" s="14">
        <f t="shared" si="31"/>
        <v>91.416420604282607</v>
      </c>
      <c r="BY172">
        <v>136000</v>
      </c>
      <c r="BZ172" s="14">
        <f t="shared" si="32"/>
        <v>240</v>
      </c>
      <c r="CB172">
        <v>136000</v>
      </c>
      <c r="CC172" s="14">
        <f t="shared" si="33"/>
        <v>235.47061267533346</v>
      </c>
      <c r="CE172">
        <v>136000</v>
      </c>
      <c r="CF172" s="14">
        <f t="shared" si="34"/>
        <v>186.89314913421046</v>
      </c>
      <c r="CH172">
        <v>136000</v>
      </c>
      <c r="CI172" s="14">
        <f t="shared" si="35"/>
        <v>113.67218846230909</v>
      </c>
    </row>
    <row r="173" spans="1:87" x14ac:dyDescent="0.25">
      <c r="A173">
        <v>137000</v>
      </c>
      <c r="B173" s="14">
        <f t="shared" si="24"/>
        <v>240</v>
      </c>
      <c r="D173">
        <v>137000</v>
      </c>
      <c r="E173" s="14">
        <f t="shared" si="25"/>
        <v>219.12600909045611</v>
      </c>
      <c r="G173">
        <v>137000</v>
      </c>
      <c r="H173" s="14">
        <f t="shared" si="26"/>
        <v>173.92042867189159</v>
      </c>
      <c r="J173">
        <v>137000</v>
      </c>
      <c r="K173" s="14">
        <f t="shared" si="27"/>
        <v>105.78191783391604</v>
      </c>
      <c r="AM173">
        <v>137000</v>
      </c>
      <c r="AN173" s="14">
        <f t="shared" si="28"/>
        <v>199.81233283805273</v>
      </c>
      <c r="AP173">
        <v>137000</v>
      </c>
      <c r="AQ173" s="14">
        <f t="shared" si="29"/>
        <v>176.85345123286029</v>
      </c>
      <c r="AS173">
        <v>137000</v>
      </c>
      <c r="AT173" s="14">
        <f t="shared" si="30"/>
        <v>143.54711914756254</v>
      </c>
      <c r="AV173">
        <v>137000</v>
      </c>
      <c r="AW173" s="14">
        <f t="shared" si="31"/>
        <v>91.61824899218368</v>
      </c>
      <c r="BY173">
        <v>137000</v>
      </c>
      <c r="BZ173" s="14">
        <f t="shared" si="32"/>
        <v>240</v>
      </c>
      <c r="CB173">
        <v>137000</v>
      </c>
      <c r="CC173" s="14">
        <f t="shared" si="33"/>
        <v>236.04633773636021</v>
      </c>
      <c r="CE173">
        <v>137000</v>
      </c>
      <c r="CF173" s="14">
        <f t="shared" si="34"/>
        <v>187.35010241796951</v>
      </c>
      <c r="CH173">
        <v>137000</v>
      </c>
      <c r="CI173" s="14">
        <f t="shared" si="35"/>
        <v>113.95011667974553</v>
      </c>
    </row>
    <row r="174" spans="1:87" x14ac:dyDescent="0.25">
      <c r="A174">
        <v>138000</v>
      </c>
      <c r="B174" s="14">
        <f t="shared" si="24"/>
        <v>240</v>
      </c>
      <c r="D174">
        <v>138000</v>
      </c>
      <c r="E174" s="14">
        <f t="shared" si="25"/>
        <v>219.65787042217275</v>
      </c>
      <c r="G174">
        <v>138000</v>
      </c>
      <c r="H174" s="14">
        <f t="shared" si="26"/>
        <v>174.34256729062577</v>
      </c>
      <c r="J174">
        <v>138000</v>
      </c>
      <c r="K174" s="14">
        <f t="shared" si="27"/>
        <v>106.03867106884333</v>
      </c>
      <c r="AM174">
        <v>138000</v>
      </c>
      <c r="AN174" s="14">
        <f t="shared" si="28"/>
        <v>200.2502649282211</v>
      </c>
      <c r="AP174">
        <v>138000</v>
      </c>
      <c r="AQ174" s="14">
        <f t="shared" si="29"/>
        <v>177.24106395151404</v>
      </c>
      <c r="AS174">
        <v>138000</v>
      </c>
      <c r="AT174" s="14">
        <f t="shared" si="30"/>
        <v>143.8617338113977</v>
      </c>
      <c r="AV174">
        <v>138000</v>
      </c>
      <c r="AW174" s="14">
        <f t="shared" si="31"/>
        <v>91.819050267604595</v>
      </c>
      <c r="BY174">
        <v>138000</v>
      </c>
      <c r="BZ174" s="14">
        <f t="shared" si="32"/>
        <v>240</v>
      </c>
      <c r="CB174">
        <v>138000</v>
      </c>
      <c r="CC174" s="14">
        <f t="shared" si="33"/>
        <v>236.61926798802867</v>
      </c>
      <c r="CE174">
        <v>138000</v>
      </c>
      <c r="CF174" s="14">
        <f t="shared" si="34"/>
        <v>187.80483746007104</v>
      </c>
      <c r="CH174">
        <v>138000</v>
      </c>
      <c r="CI174" s="14">
        <f t="shared" si="35"/>
        <v>114.22669571779815</v>
      </c>
    </row>
    <row r="175" spans="1:87" x14ac:dyDescent="0.25">
      <c r="A175">
        <v>139000</v>
      </c>
      <c r="B175" s="14">
        <f t="shared" si="24"/>
        <v>240</v>
      </c>
      <c r="D175">
        <v>139000</v>
      </c>
      <c r="E175" s="14">
        <f t="shared" si="25"/>
        <v>220.18716854188352</v>
      </c>
      <c r="G175">
        <v>139000</v>
      </c>
      <c r="H175" s="14">
        <f t="shared" si="26"/>
        <v>174.76267148664252</v>
      </c>
      <c r="J175">
        <v>139000</v>
      </c>
      <c r="K175" s="14">
        <f t="shared" si="27"/>
        <v>106.29418692677956</v>
      </c>
      <c r="AM175">
        <v>139000</v>
      </c>
      <c r="AN175" s="14">
        <f t="shared" si="28"/>
        <v>200.68598447420632</v>
      </c>
      <c r="AP175">
        <v>139000</v>
      </c>
      <c r="AQ175" s="14">
        <f t="shared" si="29"/>
        <v>177.62671835223401</v>
      </c>
      <c r="AS175">
        <v>139000</v>
      </c>
      <c r="AT175" s="14">
        <f t="shared" si="30"/>
        <v>144.17475896201822</v>
      </c>
      <c r="AV175">
        <v>139000</v>
      </c>
      <c r="AW175" s="14">
        <f t="shared" si="31"/>
        <v>92.018837043965348</v>
      </c>
      <c r="BY175">
        <v>139000</v>
      </c>
      <c r="BZ175" s="14">
        <f t="shared" si="32"/>
        <v>240</v>
      </c>
      <c r="CB175">
        <v>139000</v>
      </c>
      <c r="CC175" s="14">
        <f t="shared" si="33"/>
        <v>237.18943710326542</v>
      </c>
      <c r="CE175">
        <v>139000</v>
      </c>
      <c r="CF175" s="14">
        <f t="shared" si="34"/>
        <v>188.25738098673429</v>
      </c>
      <c r="CH175">
        <v>139000</v>
      </c>
      <c r="CI175" s="14">
        <f t="shared" si="35"/>
        <v>114.50194183189369</v>
      </c>
    </row>
    <row r="176" spans="1:87" x14ac:dyDescent="0.25">
      <c r="A176">
        <v>140000</v>
      </c>
      <c r="B176" s="14">
        <f t="shared" si="24"/>
        <v>240</v>
      </c>
      <c r="D176">
        <v>140000</v>
      </c>
      <c r="E176" s="14">
        <f t="shared" si="25"/>
        <v>220.71393411048973</v>
      </c>
      <c r="G176">
        <v>140000</v>
      </c>
      <c r="H176" s="14">
        <f t="shared" si="26"/>
        <v>175.18076559551562</v>
      </c>
      <c r="J176">
        <v>140000</v>
      </c>
      <c r="K176" s="14">
        <f t="shared" si="27"/>
        <v>106.54848020911207</v>
      </c>
      <c r="AM176">
        <v>140000</v>
      </c>
      <c r="AN176" s="14">
        <f t="shared" si="28"/>
        <v>201.11951845209083</v>
      </c>
      <c r="AP176">
        <v>140000</v>
      </c>
      <c r="AQ176" s="14">
        <f t="shared" si="29"/>
        <v>178.01043831149059</v>
      </c>
      <c r="AS176">
        <v>140000</v>
      </c>
      <c r="AT176" s="14">
        <f t="shared" si="30"/>
        <v>144.48621397930359</v>
      </c>
      <c r="AV176">
        <v>140000</v>
      </c>
      <c r="AW176" s="14">
        <f t="shared" si="31"/>
        <v>92.217621690379502</v>
      </c>
      <c r="BY176">
        <v>140000</v>
      </c>
      <c r="BZ176" s="14">
        <f t="shared" si="32"/>
        <v>240</v>
      </c>
      <c r="CB176">
        <v>140000</v>
      </c>
      <c r="CC176" s="14">
        <f t="shared" si="33"/>
        <v>237.75687811052524</v>
      </c>
      <c r="CE176">
        <v>140000</v>
      </c>
      <c r="CF176" s="14">
        <f t="shared" si="34"/>
        <v>188.70775921266136</v>
      </c>
      <c r="CH176">
        <v>140000</v>
      </c>
      <c r="CI176" s="14">
        <f t="shared" si="35"/>
        <v>114.77587096634332</v>
      </c>
    </row>
    <row r="177" spans="1:87" x14ac:dyDescent="0.25">
      <c r="A177">
        <v>141000</v>
      </c>
      <c r="B177" s="14">
        <f t="shared" si="24"/>
        <v>240</v>
      </c>
      <c r="D177">
        <v>141000</v>
      </c>
      <c r="E177" s="14">
        <f t="shared" si="25"/>
        <v>221.23819720625087</v>
      </c>
      <c r="G177">
        <v>141000</v>
      </c>
      <c r="H177" s="14">
        <f t="shared" si="26"/>
        <v>175.59687349037529</v>
      </c>
      <c r="J177">
        <v>141000</v>
      </c>
      <c r="K177" s="14">
        <f t="shared" si="27"/>
        <v>106.80156543596101</v>
      </c>
      <c r="AM177">
        <v>141000</v>
      </c>
      <c r="AN177" s="14">
        <f t="shared" si="28"/>
        <v>201.55089331918683</v>
      </c>
      <c r="AP177">
        <v>141000</v>
      </c>
      <c r="AQ177" s="14">
        <f t="shared" si="29"/>
        <v>178.39224724659212</v>
      </c>
      <c r="AS177">
        <v>141000</v>
      </c>
      <c r="AT177" s="14">
        <f t="shared" si="30"/>
        <v>144.79611787044365</v>
      </c>
      <c r="AV177">
        <v>141000</v>
      </c>
      <c r="AW177" s="14">
        <f t="shared" si="31"/>
        <v>92.415416338093308</v>
      </c>
      <c r="BY177">
        <v>141000</v>
      </c>
      <c r="BZ177" s="14">
        <f t="shared" si="32"/>
        <v>240</v>
      </c>
      <c r="CB177">
        <v>141000</v>
      </c>
      <c r="CC177" s="14">
        <f t="shared" si="33"/>
        <v>238.32162341063088</v>
      </c>
      <c r="CE177">
        <v>141000</v>
      </c>
      <c r="CF177" s="14">
        <f t="shared" si="34"/>
        <v>189.15599785440224</v>
      </c>
      <c r="CH177">
        <v>141000</v>
      </c>
      <c r="CI177" s="14">
        <f t="shared" si="35"/>
        <v>115.04849876247228</v>
      </c>
    </row>
    <row r="178" spans="1:87" x14ac:dyDescent="0.25">
      <c r="A178">
        <v>142000</v>
      </c>
      <c r="B178" s="14">
        <f t="shared" si="24"/>
        <v>240</v>
      </c>
      <c r="D178">
        <v>142000</v>
      </c>
      <c r="E178" s="14">
        <f t="shared" si="25"/>
        <v>221.75998733990014</v>
      </c>
      <c r="G178">
        <v>142000</v>
      </c>
      <c r="H178" s="14">
        <f t="shared" si="26"/>
        <v>176.01101859390599</v>
      </c>
      <c r="J178">
        <v>142000</v>
      </c>
      <c r="K178" s="14">
        <f t="shared" si="27"/>
        <v>107.05345685347621</v>
      </c>
      <c r="AM178">
        <v>142000</v>
      </c>
      <c r="AN178" s="14">
        <f t="shared" si="28"/>
        <v>201.98013502761245</v>
      </c>
      <c r="AP178">
        <v>142000</v>
      </c>
      <c r="AQ178" s="14">
        <f t="shared" si="29"/>
        <v>178.77216812770044</v>
      </c>
      <c r="AS178">
        <v>142000</v>
      </c>
      <c r="AT178" s="14">
        <f t="shared" si="30"/>
        <v>145.10448927969196</v>
      </c>
      <c r="AV178">
        <v>142000</v>
      </c>
      <c r="AW178" s="14">
        <f t="shared" si="31"/>
        <v>92.612232886710615</v>
      </c>
      <c r="BY178">
        <v>142000</v>
      </c>
      <c r="BZ178" s="14">
        <f t="shared" si="32"/>
        <v>240</v>
      </c>
      <c r="CB178">
        <v>142000</v>
      </c>
      <c r="CC178" s="14">
        <f t="shared" si="33"/>
        <v>238.88370479305607</v>
      </c>
      <c r="CE178">
        <v>142000</v>
      </c>
      <c r="CF178" s="14">
        <f t="shared" si="34"/>
        <v>189.60212214327896</v>
      </c>
      <c r="CH178">
        <v>142000</v>
      </c>
      <c r="CI178" s="14">
        <f t="shared" si="35"/>
        <v>115.31984056648031</v>
      </c>
    </row>
    <row r="179" spans="1:87" x14ac:dyDescent="0.25">
      <c r="A179">
        <v>143000</v>
      </c>
      <c r="B179" s="14">
        <f t="shared" si="24"/>
        <v>240</v>
      </c>
      <c r="D179">
        <v>143000</v>
      </c>
      <c r="E179" s="14">
        <f t="shared" si="25"/>
        <v>222.27933346926537</v>
      </c>
      <c r="G179">
        <v>143000</v>
      </c>
      <c r="H179" s="14">
        <f t="shared" si="26"/>
        <v>176.42322388995109</v>
      </c>
      <c r="J179">
        <v>143000</v>
      </c>
      <c r="K179" s="14">
        <f t="shared" si="27"/>
        <v>107.30416844089527</v>
      </c>
      <c r="AM179">
        <v>143000</v>
      </c>
      <c r="AN179" s="14">
        <f t="shared" si="28"/>
        <v>202.40726903741907</v>
      </c>
      <c r="AP179">
        <v>143000</v>
      </c>
      <c r="AQ179" s="14">
        <f t="shared" si="29"/>
        <v>179.15022348945072</v>
      </c>
      <c r="AS179">
        <v>143000</v>
      </c>
      <c r="AT179" s="14">
        <f t="shared" si="30"/>
        <v>145.41134649779673</v>
      </c>
      <c r="AV179">
        <v>143000</v>
      </c>
      <c r="AW179" s="14">
        <f t="shared" si="31"/>
        <v>92.808083010212314</v>
      </c>
      <c r="BY179">
        <v>143000</v>
      </c>
      <c r="BZ179" s="14">
        <f t="shared" si="32"/>
        <v>240</v>
      </c>
      <c r="CB179">
        <v>143000</v>
      </c>
      <c r="CC179" s="14">
        <f t="shared" si="33"/>
        <v>239.44315345167519</v>
      </c>
      <c r="CE179">
        <v>143000</v>
      </c>
      <c r="CF179" s="14">
        <f t="shared" si="34"/>
        <v>190.04615683788617</v>
      </c>
      <c r="CH179">
        <v>143000</v>
      </c>
      <c r="CI179" s="14">
        <f t="shared" si="35"/>
        <v>115.58991143704461</v>
      </c>
    </row>
    <row r="180" spans="1:87" x14ac:dyDescent="0.25">
      <c r="A180">
        <v>144000</v>
      </c>
      <c r="B180" s="14">
        <f t="shared" si="24"/>
        <v>240</v>
      </c>
      <c r="D180">
        <v>144000</v>
      </c>
      <c r="E180" s="14">
        <f t="shared" si="25"/>
        <v>222.79626401341343</v>
      </c>
      <c r="G180">
        <v>144000</v>
      </c>
      <c r="H180" s="14">
        <f t="shared" si="26"/>
        <v>176.83351193473857</v>
      </c>
      <c r="J180">
        <v>144000</v>
      </c>
      <c r="K180" s="14">
        <f t="shared" si="27"/>
        <v>107.55371391737198</v>
      </c>
      <c r="AM180">
        <v>144000</v>
      </c>
      <c r="AN180" s="14">
        <f t="shared" si="28"/>
        <v>202.8323203292901</v>
      </c>
      <c r="AP180">
        <v>144000</v>
      </c>
      <c r="AQ180" s="14">
        <f t="shared" si="29"/>
        <v>179.52643544218975</v>
      </c>
      <c r="AS180">
        <v>144000</v>
      </c>
      <c r="AT180" s="14">
        <f t="shared" si="30"/>
        <v>145.71670747112296</v>
      </c>
      <c r="AV180">
        <v>144000</v>
      </c>
      <c r="AW180" s="14">
        <f t="shared" si="31"/>
        <v>93.002978162778561</v>
      </c>
      <c r="BY180">
        <v>144000</v>
      </c>
      <c r="BZ180" s="14">
        <f t="shared" si="32"/>
        <v>240</v>
      </c>
      <c r="CB180">
        <v>144000</v>
      </c>
      <c r="CC180" s="14">
        <f t="shared" si="33"/>
        <v>240</v>
      </c>
      <c r="CE180">
        <v>144000</v>
      </c>
      <c r="CF180" s="14">
        <f t="shared" si="34"/>
        <v>190.48812623618392</v>
      </c>
      <c r="CH180">
        <v>144000</v>
      </c>
      <c r="CI180" s="14">
        <f t="shared" si="35"/>
        <v>115.85872615267559</v>
      </c>
    </row>
    <row r="181" spans="1:87" x14ac:dyDescent="0.25">
      <c r="A181">
        <v>145000</v>
      </c>
      <c r="B181" s="14">
        <f t="shared" si="24"/>
        <v>240</v>
      </c>
      <c r="D181">
        <v>145000</v>
      </c>
      <c r="E181" s="14">
        <f t="shared" si="25"/>
        <v>223.31080686633706</v>
      </c>
      <c r="G181">
        <v>145000</v>
      </c>
      <c r="H181" s="14">
        <f t="shared" si="26"/>
        <v>177.2419048677454</v>
      </c>
      <c r="J181">
        <v>145000</v>
      </c>
      <c r="K181" s="14">
        <f t="shared" si="27"/>
        <v>107.80210674858316</v>
      </c>
      <c r="AM181">
        <v>145000</v>
      </c>
      <c r="AN181" s="14">
        <f t="shared" si="28"/>
        <v>203.25531341682333</v>
      </c>
      <c r="AP181">
        <v>145000</v>
      </c>
      <c r="AQ181" s="14">
        <f t="shared" si="29"/>
        <v>179.90082568284899</v>
      </c>
      <c r="AS181">
        <v>145000</v>
      </c>
      <c r="AT181" s="14">
        <f t="shared" si="30"/>
        <v>146.02058981047765</v>
      </c>
      <c r="AV181">
        <v>145000</v>
      </c>
      <c r="AW181" s="14">
        <f t="shared" si="31"/>
        <v>93.196929584420786</v>
      </c>
      <c r="BY181">
        <v>145000</v>
      </c>
      <c r="BZ181" s="14">
        <f t="shared" si="32"/>
        <v>240</v>
      </c>
      <c r="CB181">
        <v>145000</v>
      </c>
      <c r="CC181" s="14">
        <f t="shared" si="33"/>
        <v>240</v>
      </c>
      <c r="CE181">
        <v>145000</v>
      </c>
      <c r="CF181" s="14">
        <f t="shared" si="34"/>
        <v>190.92805418720081</v>
      </c>
      <c r="CH181">
        <v>145000</v>
      </c>
      <c r="CI181" s="14">
        <f t="shared" si="35"/>
        <v>116.12629921883388</v>
      </c>
    </row>
    <row r="182" spans="1:87" x14ac:dyDescent="0.25">
      <c r="A182">
        <v>146000</v>
      </c>
      <c r="B182" s="14">
        <f t="shared" si="24"/>
        <v>240</v>
      </c>
      <c r="D182">
        <v>146000</v>
      </c>
      <c r="E182" s="14">
        <f t="shared" si="25"/>
        <v>223.82298941020267</v>
      </c>
      <c r="G182">
        <v>146000</v>
      </c>
      <c r="H182" s="14">
        <f t="shared" si="26"/>
        <v>177.64842442221143</v>
      </c>
      <c r="J182">
        <v>146000</v>
      </c>
      <c r="K182" s="14">
        <f t="shared" si="27"/>
        <v>108.04936015312445</v>
      </c>
      <c r="AM182">
        <v>146000</v>
      </c>
      <c r="AN182" s="14">
        <f t="shared" si="28"/>
        <v>203.67627235841977</v>
      </c>
      <c r="AP182">
        <v>146000</v>
      </c>
      <c r="AQ182" s="14">
        <f t="shared" si="29"/>
        <v>180.27341550546521</v>
      </c>
      <c r="AS182">
        <v>146000</v>
      </c>
      <c r="AT182" s="14">
        <f t="shared" si="30"/>
        <v>146.3230107996493</v>
      </c>
      <c r="AV182">
        <v>146000</v>
      </c>
      <c r="AW182" s="14">
        <f t="shared" si="31"/>
        <v>93.389948306432942</v>
      </c>
      <c r="BY182">
        <v>146000</v>
      </c>
      <c r="BZ182" s="14">
        <f t="shared" si="32"/>
        <v>240</v>
      </c>
      <c r="CB182">
        <v>146000</v>
      </c>
      <c r="CC182" s="14">
        <f t="shared" si="33"/>
        <v>240</v>
      </c>
      <c r="CE182">
        <v>146000</v>
      </c>
      <c r="CF182" s="14">
        <f t="shared" si="34"/>
        <v>191.36596410235975</v>
      </c>
      <c r="CH182">
        <v>146000</v>
      </c>
      <c r="CI182" s="14">
        <f t="shared" si="35"/>
        <v>116.39264487482001</v>
      </c>
    </row>
    <row r="183" spans="1:87" x14ac:dyDescent="0.25">
      <c r="A183">
        <v>147000</v>
      </c>
      <c r="B183" s="14">
        <f t="shared" si="24"/>
        <v>240</v>
      </c>
      <c r="D183">
        <v>147000</v>
      </c>
      <c r="E183" s="14">
        <f t="shared" si="25"/>
        <v>224.33283852817542</v>
      </c>
      <c r="G183">
        <v>147000</v>
      </c>
      <c r="H183" s="14">
        <f t="shared" si="26"/>
        <v>178.05309193531892</v>
      </c>
      <c r="J183">
        <v>147000</v>
      </c>
      <c r="K183" s="14">
        <f t="shared" si="27"/>
        <v>108.29548710870105</v>
      </c>
      <c r="AM183">
        <v>147000</v>
      </c>
      <c r="AN183" s="14">
        <f t="shared" si="28"/>
        <v>204.0952207687879</v>
      </c>
      <c r="AP183">
        <v>147000</v>
      </c>
      <c r="AQ183" s="14">
        <f t="shared" si="29"/>
        <v>180.64422581136446</v>
      </c>
      <c r="AS183">
        <v>147000</v>
      </c>
      <c r="AT183" s="14">
        <f t="shared" si="30"/>
        <v>146.62398740367371</v>
      </c>
      <c r="AV183">
        <v>147000</v>
      </c>
      <c r="AW183" s="14">
        <f t="shared" si="31"/>
        <v>93.582045156666396</v>
      </c>
      <c r="BY183">
        <v>147000</v>
      </c>
      <c r="BZ183" s="14">
        <f t="shared" si="32"/>
        <v>240</v>
      </c>
      <c r="CB183">
        <v>147000</v>
      </c>
      <c r="CC183" s="14">
        <f t="shared" si="33"/>
        <v>240</v>
      </c>
      <c r="CE183">
        <v>147000</v>
      </c>
      <c r="CF183" s="14">
        <f t="shared" si="34"/>
        <v>191.80187896644364</v>
      </c>
      <c r="CH183">
        <v>147000</v>
      </c>
      <c r="CI183" s="14">
        <f t="shared" si="35"/>
        <v>116.65777710044308</v>
      </c>
    </row>
    <row r="184" spans="1:87" x14ac:dyDescent="0.25">
      <c r="A184">
        <v>148000</v>
      </c>
      <c r="B184" s="14">
        <f t="shared" si="24"/>
        <v>240</v>
      </c>
      <c r="D184">
        <v>148000</v>
      </c>
      <c r="E184" s="14">
        <f t="shared" si="25"/>
        <v>224.84038061683822</v>
      </c>
      <c r="G184">
        <v>148000</v>
      </c>
      <c r="H184" s="14">
        <f t="shared" si="26"/>
        <v>178.45592835804962</v>
      </c>
      <c r="J184">
        <v>148000</v>
      </c>
      <c r="K184" s="14">
        <f t="shared" si="27"/>
        <v>108.54050035812331</v>
      </c>
      <c r="AM184">
        <v>148000</v>
      </c>
      <c r="AN184" s="14">
        <f t="shared" si="28"/>
        <v>204.51218183008223</v>
      </c>
      <c r="AP184">
        <v>148000</v>
      </c>
      <c r="AQ184" s="14">
        <f t="shared" si="29"/>
        <v>181.01327711902019</v>
      </c>
      <c r="AS184">
        <v>148000</v>
      </c>
      <c r="AT184" s="14">
        <f t="shared" si="30"/>
        <v>146.92353627683576</v>
      </c>
      <c r="AV184">
        <v>148000</v>
      </c>
      <c r="AW184" s="14">
        <f t="shared" si="31"/>
        <v>93.773230764637248</v>
      </c>
      <c r="BY184">
        <v>148000</v>
      </c>
      <c r="BZ184" s="14">
        <f t="shared" si="32"/>
        <v>240</v>
      </c>
      <c r="CB184">
        <v>148000</v>
      </c>
      <c r="CC184" s="14">
        <f t="shared" si="33"/>
        <v>240</v>
      </c>
      <c r="CE184">
        <v>148000</v>
      </c>
      <c r="CF184" s="14">
        <f t="shared" si="34"/>
        <v>192.23582134821334</v>
      </c>
      <c r="CH184">
        <v>148000</v>
      </c>
      <c r="CI184" s="14">
        <f t="shared" si="35"/>
        <v>116.92170962247945</v>
      </c>
    </row>
    <row r="185" spans="1:87" x14ac:dyDescent="0.25">
      <c r="A185">
        <v>149000</v>
      </c>
      <c r="B185" s="14">
        <f t="shared" si="24"/>
        <v>240</v>
      </c>
      <c r="D185">
        <v>149000</v>
      </c>
      <c r="E185" s="14">
        <f t="shared" si="25"/>
        <v>225.34564159821977</v>
      </c>
      <c r="G185">
        <v>149000</v>
      </c>
      <c r="H185" s="14">
        <f t="shared" si="26"/>
        <v>178.85695426473143</v>
      </c>
      <c r="J185">
        <v>149000</v>
      </c>
      <c r="K185" s="14">
        <f t="shared" si="27"/>
        <v>108.784412415113</v>
      </c>
      <c r="AM185">
        <v>149000</v>
      </c>
      <c r="AN185" s="14">
        <f t="shared" si="28"/>
        <v>204.92717830268958</v>
      </c>
      <c r="AP185">
        <v>149000</v>
      </c>
      <c r="AQ185" s="14">
        <f t="shared" si="29"/>
        <v>181.38058957359996</v>
      </c>
      <c r="AS185">
        <v>149000</v>
      </c>
      <c r="AT185" s="14">
        <f t="shared" si="30"/>
        <v>147.22167377041808</v>
      </c>
      <c r="AV185">
        <v>149000</v>
      </c>
      <c r="AW185" s="14">
        <f t="shared" si="31"/>
        <v>93.963515566471912</v>
      </c>
      <c r="BY185">
        <v>149000</v>
      </c>
      <c r="BZ185" s="14">
        <f t="shared" si="32"/>
        <v>240</v>
      </c>
      <c r="CB185">
        <v>149000</v>
      </c>
      <c r="CC185" s="14">
        <f t="shared" si="33"/>
        <v>240</v>
      </c>
      <c r="CE185">
        <v>149000</v>
      </c>
      <c r="CF185" s="14">
        <f t="shared" si="34"/>
        <v>192.66781341069168</v>
      </c>
      <c r="CH185">
        <v>149000</v>
      </c>
      <c r="CI185" s="14">
        <f t="shared" si="35"/>
        <v>117.18445592092726</v>
      </c>
    </row>
    <row r="186" spans="1:87" x14ac:dyDescent="0.25">
      <c r="A186">
        <v>150000</v>
      </c>
      <c r="B186" s="14">
        <f t="shared" si="24"/>
        <v>240</v>
      </c>
      <c r="D186">
        <v>150000</v>
      </c>
      <c r="E186" s="14">
        <f t="shared" si="25"/>
        <v>225.84864693144692</v>
      </c>
      <c r="G186">
        <v>150000</v>
      </c>
      <c r="H186" s="14">
        <f t="shared" si="26"/>
        <v>179.25618986228667</v>
      </c>
      <c r="J186">
        <v>150000</v>
      </c>
      <c r="K186" s="14">
        <f t="shared" si="27"/>
        <v>109.02723556992837</v>
      </c>
      <c r="AM186">
        <v>150000</v>
      </c>
      <c r="AN186" s="14">
        <f t="shared" si="28"/>
        <v>205.34023253567423</v>
      </c>
      <c r="AP186">
        <v>150000</v>
      </c>
      <c r="AQ186" s="14">
        <f t="shared" si="29"/>
        <v>181.74618295621113</v>
      </c>
      <c r="AS186">
        <v>150000</v>
      </c>
      <c r="AT186" s="14">
        <f t="shared" si="30"/>
        <v>147.51841594020556</v>
      </c>
      <c r="AV186">
        <v>150000</v>
      </c>
      <c r="AW186" s="14">
        <f t="shared" si="31"/>
        <v>94.152909809696794</v>
      </c>
      <c r="BY186">
        <v>150000</v>
      </c>
      <c r="BZ186" s="14">
        <f t="shared" si="32"/>
        <v>240</v>
      </c>
      <c r="CB186">
        <v>150000</v>
      </c>
      <c r="CC186" s="14">
        <f t="shared" si="33"/>
        <v>240</v>
      </c>
      <c r="CE186">
        <v>150000</v>
      </c>
      <c r="CF186" s="14">
        <f t="shared" si="34"/>
        <v>193.09787692112602</v>
      </c>
      <c r="CH186">
        <v>150000</v>
      </c>
      <c r="CI186" s="14">
        <f t="shared" si="35"/>
        <v>117.44602923506588</v>
      </c>
    </row>
    <row r="187" spans="1:87" x14ac:dyDescent="0.25">
      <c r="A187">
        <v>151000</v>
      </c>
      <c r="B187" s="14">
        <f t="shared" si="24"/>
        <v>240</v>
      </c>
      <c r="D187">
        <v>151000</v>
      </c>
      <c r="E187" s="14">
        <f t="shared" si="25"/>
        <v>226.34942162403505</v>
      </c>
      <c r="G187">
        <v>151000</v>
      </c>
      <c r="H187" s="14">
        <f t="shared" si="26"/>
        <v>179.65365499919338</v>
      </c>
      <c r="J187">
        <v>151000</v>
      </c>
      <c r="K187" s="14">
        <f t="shared" si="27"/>
        <v>109.26898189481493</v>
      </c>
      <c r="AM187">
        <v>151000</v>
      </c>
      <c r="AN187" s="14">
        <f t="shared" si="28"/>
        <v>205.75136647689888</v>
      </c>
      <c r="AP187">
        <v>151000</v>
      </c>
      <c r="AQ187" s="14">
        <f t="shared" si="29"/>
        <v>182.11007669285783</v>
      </c>
      <c r="AS187">
        <v>151000</v>
      </c>
      <c r="AT187" s="14">
        <f t="shared" si="30"/>
        <v>147.81377855375555</v>
      </c>
      <c r="AV187">
        <v>151000</v>
      </c>
      <c r="AW187" s="14">
        <f t="shared" si="31"/>
        <v>94.341423557878684</v>
      </c>
      <c r="BY187">
        <v>151000</v>
      </c>
      <c r="BZ187" s="14">
        <f t="shared" si="32"/>
        <v>240</v>
      </c>
      <c r="CB187">
        <v>151000</v>
      </c>
      <c r="CC187" s="14">
        <f t="shared" si="33"/>
        <v>240</v>
      </c>
      <c r="CE187">
        <v>151000</v>
      </c>
      <c r="CF187" s="14">
        <f t="shared" si="34"/>
        <v>193.52603326064104</v>
      </c>
      <c r="CH187">
        <v>151000</v>
      </c>
      <c r="CI187" s="14">
        <f t="shared" si="35"/>
        <v>117.70644256932754</v>
      </c>
    </row>
    <row r="188" spans="1:87" x14ac:dyDescent="0.25">
      <c r="A188">
        <v>152000</v>
      </c>
      <c r="B188" s="14">
        <f t="shared" si="24"/>
        <v>240</v>
      </c>
      <c r="D188">
        <v>152000</v>
      </c>
      <c r="E188" s="14">
        <f t="shared" si="25"/>
        <v>226.84799024283066</v>
      </c>
      <c r="G188">
        <v>152000</v>
      </c>
      <c r="H188" s="14">
        <f t="shared" si="26"/>
        <v>180.04936917417066</v>
      </c>
      <c r="J188">
        <v>152000</v>
      </c>
      <c r="K188" s="14">
        <f t="shared" si="27"/>
        <v>109.5096632492872</v>
      </c>
      <c r="AM188">
        <v>152000</v>
      </c>
      <c r="AN188" s="14">
        <f t="shared" si="28"/>
        <v>206.16060168282937</v>
      </c>
      <c r="AP188">
        <v>152000</v>
      </c>
      <c r="AQ188" s="14">
        <f t="shared" si="29"/>
        <v>182.47228986312027</v>
      </c>
      <c r="AS188">
        <v>152000</v>
      </c>
      <c r="AT188" s="14">
        <f t="shared" si="30"/>
        <v>148.10777709744255</v>
      </c>
      <c r="AV188">
        <v>152000</v>
      </c>
      <c r="AW188" s="14">
        <f t="shared" si="31"/>
        <v>94.529066695120292</v>
      </c>
      <c r="BY188">
        <v>152000</v>
      </c>
      <c r="BZ188" s="14">
        <f t="shared" si="32"/>
        <v>240</v>
      </c>
      <c r="CB188">
        <v>152000</v>
      </c>
      <c r="CC188" s="14">
        <f t="shared" si="33"/>
        <v>240</v>
      </c>
      <c r="CE188">
        <v>152000</v>
      </c>
      <c r="CF188" s="14">
        <f t="shared" si="34"/>
        <v>193.95230343359526</v>
      </c>
      <c r="CH188">
        <v>152000</v>
      </c>
      <c r="CI188" s="14">
        <f t="shared" si="35"/>
        <v>117.965708698987</v>
      </c>
    </row>
    <row r="189" spans="1:87" x14ac:dyDescent="0.25">
      <c r="A189">
        <v>153000</v>
      </c>
      <c r="B189" s="14">
        <f t="shared" si="24"/>
        <v>240</v>
      </c>
      <c r="D189">
        <v>153000</v>
      </c>
      <c r="E189" s="14">
        <f t="shared" si="25"/>
        <v>227.34437692461836</v>
      </c>
      <c r="G189">
        <v>153000</v>
      </c>
      <c r="H189" s="14">
        <f t="shared" si="26"/>
        <v>180.44335154459708</v>
      </c>
      <c r="J189">
        <v>153000</v>
      </c>
      <c r="K189" s="14">
        <f t="shared" si="27"/>
        <v>109.74929128525001</v>
      </c>
      <c r="AM189">
        <v>153000</v>
      </c>
      <c r="AN189" s="14">
        <f t="shared" si="28"/>
        <v>206.56795932803814</v>
      </c>
      <c r="AP189">
        <v>153000</v>
      </c>
      <c r="AQ189" s="14">
        <f t="shared" si="29"/>
        <v>182.83284120856521</v>
      </c>
      <c r="AS189">
        <v>153000</v>
      </c>
      <c r="AT189" s="14">
        <f t="shared" si="30"/>
        <v>148.40042678328479</v>
      </c>
      <c r="AV189">
        <v>153000</v>
      </c>
      <c r="AW189" s="14">
        <f t="shared" si="31"/>
        <v>94.715848930418346</v>
      </c>
      <c r="BY189">
        <v>153000</v>
      </c>
      <c r="BZ189" s="14">
        <f t="shared" si="32"/>
        <v>240</v>
      </c>
      <c r="CB189">
        <v>153000</v>
      </c>
      <c r="CC189" s="14">
        <f t="shared" si="33"/>
        <v>240</v>
      </c>
      <c r="CE189">
        <v>153000</v>
      </c>
      <c r="CF189" s="14">
        <f t="shared" si="34"/>
        <v>194.37670807664909</v>
      </c>
      <c r="CH189">
        <v>153000</v>
      </c>
      <c r="CI189" s="14">
        <f t="shared" si="35"/>
        <v>118.22384017567825</v>
      </c>
    </row>
    <row r="190" spans="1:87" x14ac:dyDescent="0.25">
      <c r="A190">
        <v>154000</v>
      </c>
      <c r="B190" s="14">
        <f t="shared" si="24"/>
        <v>240</v>
      </c>
      <c r="D190">
        <v>154000</v>
      </c>
      <c r="E190" s="14">
        <f t="shared" si="25"/>
        <v>227.83860538640539</v>
      </c>
      <c r="G190">
        <v>154000</v>
      </c>
      <c r="H190" s="14">
        <f t="shared" si="26"/>
        <v>180.83562093467367</v>
      </c>
      <c r="J190">
        <v>154000</v>
      </c>
      <c r="K190" s="14">
        <f t="shared" si="27"/>
        <v>109.9878774519627</v>
      </c>
      <c r="AM190">
        <v>154000</v>
      </c>
      <c r="AN190" s="14">
        <f t="shared" si="28"/>
        <v>206.97346021441624</v>
      </c>
      <c r="AP190">
        <v>154000</v>
      </c>
      <c r="AQ190" s="14">
        <f t="shared" si="29"/>
        <v>183.1917491409003</v>
      </c>
      <c r="AS190">
        <v>154000</v>
      </c>
      <c r="AT190" s="14">
        <f t="shared" si="30"/>
        <v>148.6917425555626</v>
      </c>
      <c r="AV190">
        <v>154000</v>
      </c>
      <c r="AW190" s="14">
        <f t="shared" si="31"/>
        <v>94.901779801886875</v>
      </c>
      <c r="BY190">
        <v>154000</v>
      </c>
      <c r="BZ190" s="14">
        <f t="shared" si="32"/>
        <v>240</v>
      </c>
      <c r="CB190">
        <v>154000</v>
      </c>
      <c r="CC190" s="14">
        <f t="shared" si="33"/>
        <v>240</v>
      </c>
      <c r="CE190">
        <v>154000</v>
      </c>
      <c r="CF190" s="14">
        <f t="shared" si="34"/>
        <v>194.79926746755842</v>
      </c>
      <c r="CH190">
        <v>154000</v>
      </c>
      <c r="CI190" s="14">
        <f t="shared" si="35"/>
        <v>118.48084933274203</v>
      </c>
    </row>
    <row r="191" spans="1:87" x14ac:dyDescent="0.25">
      <c r="A191">
        <v>155000</v>
      </c>
      <c r="B191" s="14">
        <f t="shared" si="24"/>
        <v>240</v>
      </c>
      <c r="D191">
        <v>155000</v>
      </c>
      <c r="E191" s="14">
        <f t="shared" si="25"/>
        <v>228.33069893539454</v>
      </c>
      <c r="G191">
        <v>155000</v>
      </c>
      <c r="H191" s="14">
        <f t="shared" si="26"/>
        <v>181.22619584333984</v>
      </c>
      <c r="J191">
        <v>155000</v>
      </c>
      <c r="K191" s="14">
        <f t="shared" si="27"/>
        <v>110.22543300085366</v>
      </c>
      <c r="AM191">
        <v>155000</v>
      </c>
      <c r="AN191" s="14">
        <f t="shared" si="28"/>
        <v>207.3771247801044</v>
      </c>
      <c r="AP191">
        <v>155000</v>
      </c>
      <c r="AQ191" s="14">
        <f t="shared" si="29"/>
        <v>183.54903174987831</v>
      </c>
      <c r="AS191">
        <v>155000</v>
      </c>
      <c r="AT191" s="14">
        <f t="shared" si="30"/>
        <v>148.98173909723482</v>
      </c>
      <c r="AV191">
        <v>155000</v>
      </c>
      <c r="AW191" s="14">
        <f t="shared" si="31"/>
        <v>95.086868680852689</v>
      </c>
      <c r="BY191">
        <v>155000</v>
      </c>
      <c r="BZ191" s="14">
        <f t="shared" si="32"/>
        <v>240</v>
      </c>
      <c r="CB191">
        <v>155000</v>
      </c>
      <c r="CC191" s="14">
        <f t="shared" si="33"/>
        <v>240</v>
      </c>
      <c r="CE191">
        <v>155000</v>
      </c>
      <c r="CF191" s="14">
        <f t="shared" si="34"/>
        <v>195.22000153370161</v>
      </c>
      <c r="CH191">
        <v>155000</v>
      </c>
      <c r="CI191" s="14">
        <f t="shared" si="35"/>
        <v>118.73674829041214</v>
      </c>
    </row>
    <row r="192" spans="1:87" x14ac:dyDescent="0.25">
      <c r="A192">
        <v>156000</v>
      </c>
      <c r="B192" s="14">
        <f t="shared" si="24"/>
        <v>240</v>
      </c>
      <c r="D192">
        <v>156000</v>
      </c>
      <c r="E192" s="14">
        <f t="shared" si="25"/>
        <v>228.82068047865846</v>
      </c>
      <c r="G192">
        <v>156000</v>
      </c>
      <c r="H192" s="14">
        <f t="shared" si="26"/>
        <v>181.61509445195082</v>
      </c>
      <c r="J192">
        <v>156000</v>
      </c>
      <c r="K192" s="14">
        <f t="shared" si="27"/>
        <v>110.46196899019071</v>
      </c>
      <c r="AM192">
        <v>156000</v>
      </c>
      <c r="AN192" s="14">
        <f t="shared" si="28"/>
        <v>207.77897310815487</v>
      </c>
      <c r="AP192">
        <v>156000</v>
      </c>
      <c r="AQ192" s="14">
        <f t="shared" si="29"/>
        <v>183.90470681096417</v>
      </c>
      <c r="AS192">
        <v>156000</v>
      </c>
      <c r="AT192" s="14">
        <f t="shared" si="30"/>
        <v>149.27043083616093</v>
      </c>
      <c r="AV192">
        <v>156000</v>
      </c>
      <c r="AW192" s="14">
        <f t="shared" si="31"/>
        <v>95.271124775826905</v>
      </c>
      <c r="BY192">
        <v>156000</v>
      </c>
      <c r="BZ192" s="14">
        <f t="shared" si="32"/>
        <v>240</v>
      </c>
      <c r="CB192">
        <v>156000</v>
      </c>
      <c r="CC192" s="14">
        <f t="shared" si="33"/>
        <v>240</v>
      </c>
      <c r="CE192">
        <v>156000</v>
      </c>
      <c r="CF192" s="14">
        <f t="shared" si="34"/>
        <v>195.63892986034995</v>
      </c>
      <c r="CH192">
        <v>156000</v>
      </c>
      <c r="CI192" s="14">
        <f t="shared" si="35"/>
        <v>118.99154896084652</v>
      </c>
    </row>
    <row r="193" spans="1:87" x14ac:dyDescent="0.25">
      <c r="A193">
        <v>157000</v>
      </c>
      <c r="B193" s="14">
        <f t="shared" si="24"/>
        <v>240</v>
      </c>
      <c r="D193">
        <v>157000</v>
      </c>
      <c r="E193" s="14">
        <f t="shared" si="25"/>
        <v>229.3085725325241</v>
      </c>
      <c r="G193">
        <v>157000</v>
      </c>
      <c r="H193" s="14">
        <f t="shared" si="26"/>
        <v>182.00233463172742</v>
      </c>
      <c r="J193">
        <v>157000</v>
      </c>
      <c r="K193" s="14">
        <f t="shared" si="27"/>
        <v>110.697496289611</v>
      </c>
      <c r="AM193">
        <v>157000</v>
      </c>
      <c r="AN193" s="14">
        <f t="shared" si="28"/>
        <v>208.17902493493207</v>
      </c>
      <c r="AP193">
        <v>157000</v>
      </c>
      <c r="AQ193" s="14">
        <f t="shared" si="29"/>
        <v>184.25879179277001</v>
      </c>
      <c r="AS193">
        <v>157000</v>
      </c>
      <c r="AT193" s="14">
        <f t="shared" si="30"/>
        <v>149.55783195113679</v>
      </c>
      <c r="AV193">
        <v>157000</v>
      </c>
      <c r="AW193" s="14">
        <f t="shared" si="31"/>
        <v>95.454557136356655</v>
      </c>
      <c r="BY193">
        <v>157000</v>
      </c>
      <c r="BZ193" s="14">
        <f t="shared" si="32"/>
        <v>240</v>
      </c>
      <c r="CB193">
        <v>157000</v>
      </c>
      <c r="CC193" s="14">
        <f t="shared" si="33"/>
        <v>240</v>
      </c>
      <c r="CE193">
        <v>157000</v>
      </c>
      <c r="CF193" s="14">
        <f t="shared" si="34"/>
        <v>196.05607169869239</v>
      </c>
      <c r="CH193">
        <v>157000</v>
      </c>
      <c r="CI193" s="14">
        <f t="shared" si="35"/>
        <v>119.24526305300682</v>
      </c>
    </row>
    <row r="194" spans="1:87" x14ac:dyDescent="0.25">
      <c r="A194">
        <v>158000</v>
      </c>
      <c r="B194" s="14">
        <f t="shared" si="24"/>
        <v>240</v>
      </c>
      <c r="D194">
        <v>158000</v>
      </c>
      <c r="E194" s="14">
        <f t="shared" si="25"/>
        <v>229.7943972316792</v>
      </c>
      <c r="G194">
        <v>158000</v>
      </c>
      <c r="H194" s="14">
        <f t="shared" si="26"/>
        <v>182.38793395098298</v>
      </c>
      <c r="J194">
        <v>158000</v>
      </c>
      <c r="K194" s="14">
        <f t="shared" si="27"/>
        <v>110.93202558451785</v>
      </c>
      <c r="AM194">
        <v>158000</v>
      </c>
      <c r="AN194" s="14">
        <f t="shared" si="28"/>
        <v>208.57729965826266</v>
      </c>
      <c r="AP194">
        <v>158000</v>
      </c>
      <c r="AQ194" s="14">
        <f t="shared" si="29"/>
        <v>184.61130386426925</v>
      </c>
      <c r="AS194">
        <v>158000</v>
      </c>
      <c r="AT194" s="14">
        <f t="shared" si="30"/>
        <v>149.84395637774932</v>
      </c>
      <c r="AV194">
        <v>158000</v>
      </c>
      <c r="AW194" s="14">
        <f t="shared" si="31"/>
        <v>95.637174656762525</v>
      </c>
      <c r="BY194">
        <v>158000</v>
      </c>
      <c r="BZ194" s="14">
        <f t="shared" si="32"/>
        <v>240</v>
      </c>
      <c r="CB194">
        <v>158000</v>
      </c>
      <c r="CC194" s="14">
        <f t="shared" si="33"/>
        <v>240</v>
      </c>
      <c r="CE194">
        <v>158000</v>
      </c>
      <c r="CF194" s="14">
        <f t="shared" si="34"/>
        <v>196.47144597362083</v>
      </c>
      <c r="CH194">
        <v>158000</v>
      </c>
      <c r="CI194" s="14">
        <f t="shared" si="35"/>
        <v>119.49790207739483</v>
      </c>
    </row>
    <row r="195" spans="1:87" x14ac:dyDescent="0.25">
      <c r="A195">
        <v>159000</v>
      </c>
      <c r="B195" s="14">
        <f t="shared" si="24"/>
        <v>240</v>
      </c>
      <c r="D195">
        <v>159000</v>
      </c>
      <c r="E195" s="14">
        <f t="shared" si="25"/>
        <v>230.27817633801124</v>
      </c>
      <c r="G195">
        <v>159000</v>
      </c>
      <c r="H195" s="14">
        <f t="shared" si="26"/>
        <v>182.77190968213878</v>
      </c>
      <c r="J195">
        <v>159000</v>
      </c>
      <c r="K195" s="14">
        <f t="shared" si="27"/>
        <v>111.16556738034654</v>
      </c>
      <c r="AM195">
        <v>159000</v>
      </c>
      <c r="AN195" s="14">
        <f t="shared" si="28"/>
        <v>208.97381634534398</v>
      </c>
      <c r="AP195">
        <v>159000</v>
      </c>
      <c r="AQ195" s="14">
        <f t="shared" si="29"/>
        <v>184.9622599017957</v>
      </c>
      <c r="AS195">
        <v>159000</v>
      </c>
      <c r="AT195" s="14">
        <f t="shared" si="30"/>
        <v>150.12881781405818</v>
      </c>
      <c r="AV195">
        <v>159000</v>
      </c>
      <c r="AW195" s="14">
        <f t="shared" si="31"/>
        <v>95.818986079764201</v>
      </c>
      <c r="BY195">
        <v>159000</v>
      </c>
      <c r="BZ195" s="14">
        <f t="shared" si="32"/>
        <v>240</v>
      </c>
      <c r="CB195">
        <v>159000</v>
      </c>
      <c r="CC195" s="14">
        <f t="shared" si="33"/>
        <v>240</v>
      </c>
      <c r="CE195">
        <v>159000</v>
      </c>
      <c r="CF195" s="14">
        <f t="shared" si="34"/>
        <v>196.88507129128701</v>
      </c>
      <c r="CH195">
        <v>159000</v>
      </c>
      <c r="CI195" s="14">
        <f t="shared" si="35"/>
        <v>119.74947735064768</v>
      </c>
    </row>
    <row r="196" spans="1:87" x14ac:dyDescent="0.25">
      <c r="A196">
        <v>160000</v>
      </c>
      <c r="B196" s="14">
        <f t="shared" ref="B196:B259" si="36">IF(A196&lt;120000,IF(A196&gt;12,IF(A196&gt;120,(24/120^LOG(2,8))*A196^LOG(2,8),(12/12^LOG(2,10))*A196^LOG(2,10)),A196),240)</f>
        <v>240</v>
      </c>
      <c r="D196">
        <v>160000</v>
      </c>
      <c r="E196" s="14">
        <f t="shared" ref="E196:E259" si="37">IF(D196/$E$1&lt;120000,IF(D196/$E$1&gt;12,IF(D196/$E$1&gt;120,(24/120^LOG(2,8))*(D196/$E$1)^LOG(2,8),(12/12^LOG(2,10))*(D196/$E$1)^LOG(2,10)),D196/$E$1),240)</f>
        <v>230.75993124918546</v>
      </c>
      <c r="G196">
        <v>160000</v>
      </c>
      <c r="H196" s="14">
        <f t="shared" ref="H196:H259" si="38">IF(G196/$H$1&lt;120000,IF(G196/$H$1&gt;12,IF(G196/$H$1&gt;120,(24/120^LOG(2,8))*(G196/$H$1)^LOG(2,8),(12/12^LOG(2,10))*(G196/$H$1)^LOG(2,10)),G196/$H$1),240)</f>
        <v>183.15427880853315</v>
      </c>
      <c r="J196">
        <v>160000</v>
      </c>
      <c r="K196" s="14">
        <f t="shared" ref="K196:K259" si="39">IF(J196/$K$1&lt;120000,IF(J196/$K$1&gt;12,IF(J196/$K$1&gt;120,(24/120^LOG(2,8))*(J196/$K$1)^LOG(2,8),(12/12^LOG(2,10))*(J196/$K$1)^LOG(2,10)),J196/$K$1),240)</f>
        <v>111.39813200670672</v>
      </c>
      <c r="AM196">
        <v>160000</v>
      </c>
      <c r="AN196" s="14">
        <f t="shared" ref="AN196:AN259" si="40">IF(AM196&lt;(240/12*12^LOG(2,10))^LOG(10,2),IF(AM196&gt;12,(12/12^LOG(2,10))*(AM196)^LOG(2,10),AM196),240)</f>
        <v>209.36859374041893</v>
      </c>
      <c r="AP196">
        <v>160000</v>
      </c>
      <c r="AQ196" s="14">
        <f t="shared" ref="AQ196:AQ259" si="41">IF(AP196/$E$1&lt;(240/12*12^LOG(2,10))^LOG(10,2),IF(AP196/$E$1&gt;12,(12/12^LOG(2,10))*(AP196/$E$1)^LOG(2,10),AP196/$E$1),240)</f>
        <v>185.31167649583705</v>
      </c>
      <c r="AS196">
        <v>160000</v>
      </c>
      <c r="AT196" s="14">
        <f t="shared" ref="AT196:AT259" si="42">IF(AS196/$H$1&lt;(240/12*12^LOG(2,10))^LOG(10,2),IF(AS196/$H$1&gt;12,(12/12^LOG(2,10))*(AS196/$H$1)^LOG(2,10),AS196/$H$1),240)</f>
        <v>150.41242972610925</v>
      </c>
      <c r="AV196">
        <v>160000</v>
      </c>
      <c r="AW196" s="14">
        <f t="shared" ref="AW196:AW259" si="43">IF(AV196/$K$1&lt;(240/12*12^LOG(2,10))^LOG(10,2),IF(AV196/$K$1&gt;12,(12/12^LOG(2,10))*(AV196/$K$1)^LOG(2,10),AV196/$K$1),240)</f>
        <v>95.999999999999915</v>
      </c>
      <c r="BY196">
        <v>160000</v>
      </c>
      <c r="BZ196" s="14">
        <f t="shared" ref="BZ196:BZ259" si="44">IF(BY196&lt;96000,IF(BY196&gt;12,(12/12^LOG(2,8))*(BY196)^LOG(2,8),BY196),240)</f>
        <v>240</v>
      </c>
      <c r="CB196">
        <v>160000</v>
      </c>
      <c r="CC196" s="14">
        <f t="shared" ref="CC196:CC259" si="45">IF(CB196/$E$1&lt;96000,IF(CB196/$E$1&gt;12,(12/12^LOG(2,8))*(CB196/$E$1)^LOG(2,8),CB196/$E$1),240)</f>
        <v>240</v>
      </c>
      <c r="CE196">
        <v>160000</v>
      </c>
      <c r="CF196" s="14">
        <f t="shared" ref="CF196:CF259" si="46">IF(CE196/$H$1&lt;96000,IF(CE196/$H$1&gt;12,(12/12^LOG(2,8))*(CE196/$H$1)^LOG(2,8),CE196/$H$1),240)</f>
        <v>197.29696594643764</v>
      </c>
      <c r="CH196">
        <v>160000</v>
      </c>
      <c r="CI196" s="14">
        <f t="shared" ref="CI196:CI259" si="47">IF(CH196/$K$1&lt;96000,IF(CH196/$K$1&gt;12,(12/12^LOG(2,8))*(CH196/$K$1)^LOG(2,8),CH196/$K$1),240)</f>
        <v>120</v>
      </c>
    </row>
    <row r="197" spans="1:87" x14ac:dyDescent="0.25">
      <c r="A197">
        <v>161000</v>
      </c>
      <c r="B197" s="14">
        <f t="shared" si="36"/>
        <v>240</v>
      </c>
      <c r="D197">
        <v>161000</v>
      </c>
      <c r="E197" s="14">
        <f t="shared" si="37"/>
        <v>231.23968300697547</v>
      </c>
      <c r="G197">
        <v>161000</v>
      </c>
      <c r="H197" s="14">
        <f t="shared" si="38"/>
        <v>183.53505803103286</v>
      </c>
      <c r="J197">
        <v>161000</v>
      </c>
      <c r="K197" s="14">
        <f t="shared" si="39"/>
        <v>111.62972962140277</v>
      </c>
      <c r="AM197">
        <v>161000</v>
      </c>
      <c r="AN197" s="14">
        <f t="shared" si="40"/>
        <v>209.76165027222638</v>
      </c>
      <c r="AP197">
        <v>161000</v>
      </c>
      <c r="AQ197" s="14">
        <f t="shared" si="41"/>
        <v>185.65956995762906</v>
      </c>
      <c r="AS197">
        <v>161000</v>
      </c>
      <c r="AT197" s="14">
        <f t="shared" si="42"/>
        <v>150.69480535328751</v>
      </c>
      <c r="AV197">
        <v>161000</v>
      </c>
      <c r="AW197" s="14">
        <f t="shared" si="43"/>
        <v>96.180224867442561</v>
      </c>
      <c r="BY197">
        <v>161000</v>
      </c>
      <c r="BZ197" s="14">
        <f t="shared" si="44"/>
        <v>240</v>
      </c>
      <c r="CB197">
        <v>161000</v>
      </c>
      <c r="CC197" s="14">
        <f t="shared" si="45"/>
        <v>240</v>
      </c>
      <c r="CE197">
        <v>161000</v>
      </c>
      <c r="CF197" s="14">
        <f t="shared" si="46"/>
        <v>197.70714792953601</v>
      </c>
      <c r="CH197">
        <v>161000</v>
      </c>
      <c r="CI197" s="14">
        <f t="shared" si="47"/>
        <v>120.24948096761493</v>
      </c>
    </row>
    <row r="198" spans="1:87" x14ac:dyDescent="0.25">
      <c r="A198">
        <v>162000</v>
      </c>
      <c r="B198" s="14">
        <f t="shared" si="36"/>
        <v>240</v>
      </c>
      <c r="D198">
        <v>162000</v>
      </c>
      <c r="E198" s="14">
        <f t="shared" si="37"/>
        <v>231.71745230535123</v>
      </c>
      <c r="G198">
        <v>162000</v>
      </c>
      <c r="H198" s="14">
        <f t="shared" si="38"/>
        <v>183.91426377445279</v>
      </c>
      <c r="J198">
        <v>162000</v>
      </c>
      <c r="K198" s="14">
        <f t="shared" si="39"/>
        <v>111.86037021433891</v>
      </c>
      <c r="AM198">
        <v>162000</v>
      </c>
      <c r="AN198" s="14">
        <f t="shared" si="40"/>
        <v>210.15300406123364</v>
      </c>
      <c r="AP198">
        <v>162000</v>
      </c>
      <c r="AQ198" s="14">
        <f t="shared" si="41"/>
        <v>186.00595632555707</v>
      </c>
      <c r="AS198">
        <v>162000</v>
      </c>
      <c r="AT198" s="14">
        <f t="shared" si="42"/>
        <v>150.97595771351249</v>
      </c>
      <c r="AV198">
        <v>162000</v>
      </c>
      <c r="AW198" s="14">
        <f t="shared" si="43"/>
        <v>96.35966899071579</v>
      </c>
      <c r="BY198">
        <v>162000</v>
      </c>
      <c r="BZ198" s="14">
        <f t="shared" si="44"/>
        <v>240</v>
      </c>
      <c r="CB198">
        <v>162000</v>
      </c>
      <c r="CC198" s="14">
        <f t="shared" si="45"/>
        <v>240</v>
      </c>
      <c r="CE198">
        <v>162000</v>
      </c>
      <c r="CF198" s="14">
        <f t="shared" si="46"/>
        <v>198.11563493367763</v>
      </c>
      <c r="CH198">
        <v>162000</v>
      </c>
      <c r="CI198" s="14">
        <f t="shared" si="47"/>
        <v>120.4979310147905</v>
      </c>
    </row>
    <row r="199" spans="1:87" x14ac:dyDescent="0.25">
      <c r="A199">
        <v>163000</v>
      </c>
      <c r="B199" s="14">
        <f t="shared" si="36"/>
        <v>240</v>
      </c>
      <c r="D199">
        <v>163000</v>
      </c>
      <c r="E199" s="14">
        <f t="shared" si="37"/>
        <v>232.19325949833575</v>
      </c>
      <c r="G199">
        <v>163000</v>
      </c>
      <c r="H199" s="14">
        <f t="shared" si="38"/>
        <v>184.2919121937916</v>
      </c>
      <c r="J199">
        <v>163000</v>
      </c>
      <c r="K199" s="14">
        <f t="shared" si="39"/>
        <v>112.09006361131173</v>
      </c>
      <c r="AM199">
        <v>163000</v>
      </c>
      <c r="AN199" s="14">
        <f t="shared" si="40"/>
        <v>210.54267292666131</v>
      </c>
      <c r="AP199">
        <v>163000</v>
      </c>
      <c r="AQ199" s="14">
        <f t="shared" si="41"/>
        <v>186.35085137137335</v>
      </c>
      <c r="AS199">
        <v>163000</v>
      </c>
      <c r="AT199" s="14">
        <f t="shared" si="42"/>
        <v>151.25589960828506</v>
      </c>
      <c r="AV199">
        <v>163000</v>
      </c>
      <c r="AW199" s="14">
        <f t="shared" si="43"/>
        <v>96.538340540315218</v>
      </c>
      <c r="BY199">
        <v>163000</v>
      </c>
      <c r="BZ199" s="14">
        <f t="shared" si="44"/>
        <v>240</v>
      </c>
      <c r="CB199">
        <v>163000</v>
      </c>
      <c r="CC199" s="14">
        <f t="shared" si="45"/>
        <v>240</v>
      </c>
      <c r="CE199">
        <v>163000</v>
      </c>
      <c r="CF199" s="14">
        <f t="shared" si="46"/>
        <v>198.52244436130724</v>
      </c>
      <c r="CH199">
        <v>163000</v>
      </c>
      <c r="CI199" s="14">
        <f t="shared" si="47"/>
        <v>120.74536072604525</v>
      </c>
    </row>
    <row r="200" spans="1:87" x14ac:dyDescent="0.25">
      <c r="A200">
        <v>164000</v>
      </c>
      <c r="B200" s="14">
        <f t="shared" si="36"/>
        <v>240</v>
      </c>
      <c r="D200">
        <v>164000</v>
      </c>
      <c r="E200" s="14">
        <f t="shared" si="37"/>
        <v>232.667124607636</v>
      </c>
      <c r="G200">
        <v>164000</v>
      </c>
      <c r="H200" s="14">
        <f t="shared" si="38"/>
        <v>184.66801918028875</v>
      </c>
      <c r="J200">
        <v>164000</v>
      </c>
      <c r="K200" s="14">
        <f t="shared" si="39"/>
        <v>112.31881947769389</v>
      </c>
      <c r="AM200">
        <v>164000</v>
      </c>
      <c r="AN200" s="14">
        <f t="shared" si="40"/>
        <v>210.9306743933036</v>
      </c>
      <c r="AP200">
        <v>164000</v>
      </c>
      <c r="AQ200" s="14">
        <f t="shared" si="41"/>
        <v>186.69427060623474</v>
      </c>
      <c r="AS200">
        <v>164000</v>
      </c>
      <c r="AT200" s="14">
        <f t="shared" si="42"/>
        <v>151.53464362758788</v>
      </c>
      <c r="AV200">
        <v>164000</v>
      </c>
      <c r="AW200" s="14">
        <f t="shared" si="43"/>
        <v>96.716247551735663</v>
      </c>
      <c r="BY200">
        <v>164000</v>
      </c>
      <c r="BZ200" s="14">
        <f t="shared" si="44"/>
        <v>240</v>
      </c>
      <c r="CB200">
        <v>164000</v>
      </c>
      <c r="CC200" s="14">
        <f t="shared" si="45"/>
        <v>240</v>
      </c>
      <c r="CE200">
        <v>164000</v>
      </c>
      <c r="CF200" s="14">
        <f t="shared" si="46"/>
        <v>198.92759333074363</v>
      </c>
      <c r="CH200">
        <v>164000</v>
      </c>
      <c r="CI200" s="14">
        <f t="shared" si="47"/>
        <v>120.99178051308625</v>
      </c>
    </row>
    <row r="201" spans="1:87" x14ac:dyDescent="0.25">
      <c r="A201">
        <v>165000</v>
      </c>
      <c r="B201" s="14">
        <f t="shared" si="36"/>
        <v>240</v>
      </c>
      <c r="D201">
        <v>165000</v>
      </c>
      <c r="E201" s="14">
        <f t="shared" si="37"/>
        <v>233.13906733005825</v>
      </c>
      <c r="G201">
        <v>165000</v>
      </c>
      <c r="H201" s="14">
        <f t="shared" si="38"/>
        <v>185.04260036730966</v>
      </c>
      <c r="J201">
        <v>165000</v>
      </c>
      <c r="K201" s="14">
        <f t="shared" si="39"/>
        <v>112.54664732201422</v>
      </c>
      <c r="AM201">
        <v>165000</v>
      </c>
      <c r="AN201" s="14">
        <f t="shared" si="40"/>
        <v>211.31702569815658</v>
      </c>
      <c r="AP201">
        <v>165000</v>
      </c>
      <c r="AQ201" s="14">
        <f t="shared" si="41"/>
        <v>187.0362292865677</v>
      </c>
      <c r="AS201">
        <v>165000</v>
      </c>
      <c r="AT201" s="14">
        <f t="shared" si="42"/>
        <v>151.8122021546458</v>
      </c>
      <c r="AV201">
        <v>165000</v>
      </c>
      <c r="AW201" s="14">
        <f t="shared" si="43"/>
        <v>96.893397928510268</v>
      </c>
      <c r="BY201">
        <v>165000</v>
      </c>
      <c r="BZ201" s="14">
        <f t="shared" si="44"/>
        <v>240</v>
      </c>
      <c r="CB201">
        <v>165000</v>
      </c>
      <c r="CC201" s="14">
        <f t="shared" si="45"/>
        <v>240</v>
      </c>
      <c r="CE201">
        <v>165000</v>
      </c>
      <c r="CF201" s="14">
        <f t="shared" si="46"/>
        <v>199.33109868251921</v>
      </c>
      <c r="CH201">
        <v>165000</v>
      </c>
      <c r="CI201" s="14">
        <f t="shared" si="47"/>
        <v>121.23720061866571</v>
      </c>
    </row>
    <row r="202" spans="1:87" x14ac:dyDescent="0.25">
      <c r="A202">
        <v>166000</v>
      </c>
      <c r="B202" s="14">
        <f t="shared" si="36"/>
        <v>240</v>
      </c>
      <c r="D202">
        <v>166000</v>
      </c>
      <c r="E202" s="14">
        <f t="shared" si="37"/>
        <v>233.60910704471385</v>
      </c>
      <c r="G202">
        <v>166000</v>
      </c>
      <c r="H202" s="14">
        <f t="shared" si="38"/>
        <v>185.4156711360653</v>
      </c>
      <c r="J202">
        <v>166000</v>
      </c>
      <c r="K202" s="14">
        <f t="shared" si="39"/>
        <v>112.7735564994357</v>
      </c>
      <c r="AM202">
        <v>166000</v>
      </c>
      <c r="AN202" s="14">
        <f t="shared" si="40"/>
        <v>211.70174379685523</v>
      </c>
      <c r="AP202">
        <v>166000</v>
      </c>
      <c r="AQ202" s="14">
        <f t="shared" si="41"/>
        <v>187.37674241976745</v>
      </c>
      <c r="AS202">
        <v>166000</v>
      </c>
      <c r="AT202" s="14">
        <f t="shared" si="42"/>
        <v>152.08858737055183</v>
      </c>
      <c r="AV202">
        <v>166000</v>
      </c>
      <c r="AW202" s="14">
        <f t="shared" si="43"/>
        <v>97.069799445162104</v>
      </c>
      <c r="BY202">
        <v>166000</v>
      </c>
      <c r="BZ202" s="14">
        <f t="shared" si="44"/>
        <v>240</v>
      </c>
      <c r="CB202">
        <v>166000</v>
      </c>
      <c r="CC202" s="14">
        <f t="shared" si="45"/>
        <v>240</v>
      </c>
      <c r="CE202">
        <v>166000</v>
      </c>
      <c r="CF202" s="14">
        <f t="shared" si="46"/>
        <v>199.73297698554123</v>
      </c>
      <c r="CH202">
        <v>166000</v>
      </c>
      <c r="CI202" s="14">
        <f t="shared" si="47"/>
        <v>121.48163112032742</v>
      </c>
    </row>
    <row r="203" spans="1:87" x14ac:dyDescent="0.25">
      <c r="A203">
        <v>167000</v>
      </c>
      <c r="B203" s="14">
        <f t="shared" si="36"/>
        <v>240</v>
      </c>
      <c r="D203">
        <v>167000</v>
      </c>
      <c r="E203" s="14">
        <f t="shared" si="37"/>
        <v>234.07726282002187</v>
      </c>
      <c r="G203">
        <v>167000</v>
      </c>
      <c r="H203" s="14">
        <f t="shared" si="38"/>
        <v>185.78724662116966</v>
      </c>
      <c r="J203">
        <v>167000</v>
      </c>
      <c r="K203" s="14">
        <f t="shared" si="39"/>
        <v>112.99955621513655</v>
      </c>
      <c r="AM203">
        <v>167000</v>
      </c>
      <c r="AN203" s="14">
        <f t="shared" si="40"/>
        <v>212.08484536993066</v>
      </c>
      <c r="AP203">
        <v>167000</v>
      </c>
      <c r="AQ203" s="14">
        <f t="shared" si="41"/>
        <v>187.71582476973452</v>
      </c>
      <c r="AS203">
        <v>167000</v>
      </c>
      <c r="AT203" s="14">
        <f t="shared" si="42"/>
        <v>152.36381125876122</v>
      </c>
      <c r="AV203">
        <v>167000</v>
      </c>
      <c r="AW203" s="14">
        <f t="shared" si="43"/>
        <v>97.245459750073181</v>
      </c>
      <c r="BY203">
        <v>167000</v>
      </c>
      <c r="BZ203" s="14">
        <f t="shared" si="44"/>
        <v>240</v>
      </c>
      <c r="CB203">
        <v>167000</v>
      </c>
      <c r="CC203" s="14">
        <f t="shared" si="45"/>
        <v>240</v>
      </c>
      <c r="CE203">
        <v>167000</v>
      </c>
      <c r="CF203" s="14">
        <f t="shared" si="46"/>
        <v>200.13324454307835</v>
      </c>
      <c r="CH203">
        <v>167000</v>
      </c>
      <c r="CI203" s="14">
        <f t="shared" si="47"/>
        <v>121.72508193404904</v>
      </c>
    </row>
    <row r="204" spans="1:87" x14ac:dyDescent="0.25">
      <c r="A204">
        <v>168000</v>
      </c>
      <c r="B204" s="14">
        <f t="shared" si="36"/>
        <v>240</v>
      </c>
      <c r="D204">
        <v>168000</v>
      </c>
      <c r="E204" s="14">
        <f t="shared" si="37"/>
        <v>234.54355342051809</v>
      </c>
      <c r="G204">
        <v>168000</v>
      </c>
      <c r="H204" s="14">
        <f t="shared" si="38"/>
        <v>186.15734171604507</v>
      </c>
      <c r="J204">
        <v>168000</v>
      </c>
      <c r="K204" s="14">
        <f t="shared" si="39"/>
        <v>113.22465552759679</v>
      </c>
      <c r="AM204">
        <v>168000</v>
      </c>
      <c r="AN204" s="14">
        <f t="shared" si="40"/>
        <v>212.46634682889103</v>
      </c>
      <c r="AP204">
        <v>168000</v>
      </c>
      <c r="AQ204" s="14">
        <f t="shared" si="41"/>
        <v>188.05349086225834</v>
      </c>
      <c r="AS204">
        <v>168000</v>
      </c>
      <c r="AT204" s="14">
        <f t="shared" si="42"/>
        <v>152.63788560946071</v>
      </c>
      <c r="AV204">
        <v>168000</v>
      </c>
      <c r="AW204" s="14">
        <f t="shared" si="43"/>
        <v>97.420386368272645</v>
      </c>
      <c r="BY204">
        <v>168000</v>
      </c>
      <c r="BZ204" s="14">
        <f t="shared" si="44"/>
        <v>240</v>
      </c>
      <c r="CB204">
        <v>168000</v>
      </c>
      <c r="CC204" s="14">
        <f t="shared" si="45"/>
        <v>240</v>
      </c>
      <c r="CE204">
        <v>168000</v>
      </c>
      <c r="CF204" s="14">
        <f t="shared" si="46"/>
        <v>200.53191739858346</v>
      </c>
      <c r="CH204">
        <v>168000</v>
      </c>
      <c r="CI204" s="14">
        <f t="shared" si="47"/>
        <v>121.96756281778238</v>
      </c>
    </row>
    <row r="205" spans="1:87" x14ac:dyDescent="0.25">
      <c r="A205">
        <v>169000</v>
      </c>
      <c r="B205" s="14">
        <f t="shared" si="36"/>
        <v>240</v>
      </c>
      <c r="D205">
        <v>169000</v>
      </c>
      <c r="E205" s="14">
        <f t="shared" si="37"/>
        <v>235.00799731347391</v>
      </c>
      <c r="G205">
        <v>169000</v>
      </c>
      <c r="H205" s="14">
        <f t="shared" si="38"/>
        <v>186.52597107817417</v>
      </c>
      <c r="J205">
        <v>169000</v>
      </c>
      <c r="K205" s="14">
        <f t="shared" si="39"/>
        <v>113.44886335179376</v>
      </c>
      <c r="AM205">
        <v>169000</v>
      </c>
      <c r="AN205" s="14">
        <f t="shared" si="40"/>
        <v>212.84626432213167</v>
      </c>
      <c r="AP205">
        <v>169000</v>
      </c>
      <c r="AQ205" s="14">
        <f t="shared" si="41"/>
        <v>188.38975499024792</v>
      </c>
      <c r="AS205">
        <v>169000</v>
      </c>
      <c r="AT205" s="14">
        <f t="shared" si="42"/>
        <v>152.91082202381438</v>
      </c>
      <c r="AV205">
        <v>169000</v>
      </c>
      <c r="AW205" s="14">
        <f t="shared" si="43"/>
        <v>97.59458670414692</v>
      </c>
      <c r="BY205">
        <v>169000</v>
      </c>
      <c r="BZ205" s="14">
        <f t="shared" si="44"/>
        <v>240</v>
      </c>
      <c r="CB205">
        <v>169000</v>
      </c>
      <c r="CC205" s="14">
        <f t="shared" si="45"/>
        <v>240</v>
      </c>
      <c r="CE205">
        <v>169000</v>
      </c>
      <c r="CF205" s="14">
        <f t="shared" si="46"/>
        <v>200.9290113413511</v>
      </c>
      <c r="CH205">
        <v>169000</v>
      </c>
      <c r="CI205" s="14">
        <f t="shared" si="47"/>
        <v>122.20908337489564</v>
      </c>
    </row>
    <row r="206" spans="1:87" x14ac:dyDescent="0.25">
      <c r="A206">
        <v>170000</v>
      </c>
      <c r="B206" s="14">
        <f t="shared" si="36"/>
        <v>240</v>
      </c>
      <c r="D206">
        <v>170000</v>
      </c>
      <c r="E206" s="14">
        <f t="shared" si="37"/>
        <v>235.4706126753336</v>
      </c>
      <c r="G206">
        <v>170000</v>
      </c>
      <c r="H206" s="14">
        <f t="shared" si="38"/>
        <v>186.89314913421046</v>
      </c>
      <c r="J206">
        <v>170000</v>
      </c>
      <c r="K206" s="14">
        <f t="shared" si="39"/>
        <v>113.67218846230917</v>
      </c>
      <c r="AM206">
        <v>170000</v>
      </c>
      <c r="AN206" s="14">
        <f t="shared" si="40"/>
        <v>213.22461374068325</v>
      </c>
      <c r="AP206">
        <v>170000</v>
      </c>
      <c r="AQ206" s="14">
        <f t="shared" si="41"/>
        <v>188.72463121881907</v>
      </c>
      <c r="AS206">
        <v>170000</v>
      </c>
      <c r="AT206" s="14">
        <f t="shared" si="42"/>
        <v>153.18263191809285</v>
      </c>
      <c r="AV206">
        <v>170000</v>
      </c>
      <c r="AW206" s="14">
        <f t="shared" si="43"/>
        <v>97.768068044075065</v>
      </c>
      <c r="BY206">
        <v>170000</v>
      </c>
      <c r="BZ206" s="14">
        <f t="shared" si="44"/>
        <v>240</v>
      </c>
      <c r="CB206">
        <v>170000</v>
      </c>
      <c r="CC206" s="14">
        <f t="shared" si="45"/>
        <v>240</v>
      </c>
      <c r="CE206">
        <v>170000</v>
      </c>
      <c r="CF206" s="14">
        <f t="shared" si="46"/>
        <v>201.32454191202262</v>
      </c>
      <c r="CH206">
        <v>170000</v>
      </c>
      <c r="CI206" s="14">
        <f t="shared" si="47"/>
        <v>122.44965305752044</v>
      </c>
    </row>
    <row r="207" spans="1:87" x14ac:dyDescent="0.25">
      <c r="A207">
        <v>171000</v>
      </c>
      <c r="B207" s="14">
        <f t="shared" si="36"/>
        <v>240</v>
      </c>
      <c r="D207">
        <v>171000</v>
      </c>
      <c r="E207" s="14">
        <f t="shared" si="37"/>
        <v>235.93141739797417</v>
      </c>
      <c r="G207">
        <v>171000</v>
      </c>
      <c r="H207" s="14">
        <f t="shared" si="38"/>
        <v>187.2588900849463</v>
      </c>
      <c r="J207">
        <v>171000</v>
      </c>
      <c r="K207" s="14">
        <f t="shared" si="39"/>
        <v>113.89463949635199</v>
      </c>
      <c r="AM207">
        <v>171000</v>
      </c>
      <c r="AN207" s="14">
        <f t="shared" si="40"/>
        <v>213.60141072379992</v>
      </c>
      <c r="AP207">
        <v>171000</v>
      </c>
      <c r="AQ207" s="14">
        <f t="shared" si="41"/>
        <v>189.05813339024064</v>
      </c>
      <c r="AS207">
        <v>171000</v>
      </c>
      <c r="AT207" s="14">
        <f t="shared" si="42"/>
        <v>153.45332652768798</v>
      </c>
      <c r="AV207">
        <v>171000</v>
      </c>
      <c r="AW207" s="14">
        <f t="shared" si="43"/>
        <v>97.940837558991134</v>
      </c>
      <c r="BY207">
        <v>171000</v>
      </c>
      <c r="BZ207" s="14">
        <f t="shared" si="44"/>
        <v>240</v>
      </c>
      <c r="CB207">
        <v>171000</v>
      </c>
      <c r="CC207" s="14">
        <f t="shared" si="45"/>
        <v>240</v>
      </c>
      <c r="CE207">
        <v>171000</v>
      </c>
      <c r="CF207" s="14">
        <f t="shared" si="46"/>
        <v>201.71852440793791</v>
      </c>
      <c r="CH207">
        <v>171000</v>
      </c>
      <c r="CI207" s="14">
        <f t="shared" si="47"/>
        <v>122.68928116980808</v>
      </c>
    </row>
    <row r="208" spans="1:87" x14ac:dyDescent="0.25">
      <c r="A208">
        <v>172000</v>
      </c>
      <c r="B208" s="14">
        <f t="shared" si="36"/>
        <v>240</v>
      </c>
      <c r="D208">
        <v>172000</v>
      </c>
      <c r="E208" s="14">
        <f t="shared" si="37"/>
        <v>236.39042909479633</v>
      </c>
      <c r="G208">
        <v>172000</v>
      </c>
      <c r="H208" s="14">
        <f t="shared" si="38"/>
        <v>187.62320791014693</v>
      </c>
      <c r="J208">
        <v>172000</v>
      </c>
      <c r="K208" s="14">
        <f t="shared" si="39"/>
        <v>114.11622495669778</v>
      </c>
      <c r="AM208">
        <v>172000</v>
      </c>
      <c r="AN208" s="14">
        <f t="shared" si="40"/>
        <v>213.97667066439405</v>
      </c>
      <c r="AP208">
        <v>172000</v>
      </c>
      <c r="AQ208" s="14">
        <f t="shared" si="41"/>
        <v>189.39027512874537</v>
      </c>
      <c r="AS208">
        <v>172000</v>
      </c>
      <c r="AT208" s="14">
        <f t="shared" si="42"/>
        <v>153.72291691101748</v>
      </c>
      <c r="AV208">
        <v>172000</v>
      </c>
      <c r="AW208" s="14">
        <f t="shared" si="43"/>
        <v>98.112902306876393</v>
      </c>
      <c r="BY208">
        <v>172000</v>
      </c>
      <c r="BZ208" s="14">
        <f t="shared" si="44"/>
        <v>240</v>
      </c>
      <c r="CB208">
        <v>172000</v>
      </c>
      <c r="CC208" s="14">
        <f t="shared" si="45"/>
        <v>240</v>
      </c>
      <c r="CE208">
        <v>172000</v>
      </c>
      <c r="CF208" s="14">
        <f t="shared" si="46"/>
        <v>202.11097388834253</v>
      </c>
      <c r="CH208">
        <v>172000</v>
      </c>
      <c r="CI208" s="14">
        <f t="shared" si="47"/>
        <v>122.92797687109594</v>
      </c>
    </row>
    <row r="209" spans="1:87" x14ac:dyDescent="0.25">
      <c r="A209">
        <v>173000</v>
      </c>
      <c r="B209" s="14">
        <f t="shared" si="36"/>
        <v>240</v>
      </c>
      <c r="D209">
        <v>173000</v>
      </c>
      <c r="E209" s="14">
        <f t="shared" si="37"/>
        <v>236.84766510664934</v>
      </c>
      <c r="G209">
        <v>173000</v>
      </c>
      <c r="H209" s="14">
        <f t="shared" si="38"/>
        <v>187.98611637325345</v>
      </c>
      <c r="J209">
        <v>173000</v>
      </c>
      <c r="K209" s="14">
        <f t="shared" si="39"/>
        <v>114.33695321454954</v>
      </c>
      <c r="AM209">
        <v>173000</v>
      </c>
      <c r="AN209" s="14">
        <f t="shared" si="40"/>
        <v>214.35040871432426</v>
      </c>
      <c r="AP209">
        <v>173000</v>
      </c>
      <c r="AQ209" s="14">
        <f t="shared" si="41"/>
        <v>189.72106984520943</v>
      </c>
      <c r="AS209">
        <v>173000</v>
      </c>
      <c r="AT209" s="14">
        <f t="shared" si="42"/>
        <v>153.99141395332364</v>
      </c>
      <c r="AV209">
        <v>173000</v>
      </c>
      <c r="AW209" s="14">
        <f t="shared" si="43"/>
        <v>98.284269235183629</v>
      </c>
      <c r="BY209">
        <v>173000</v>
      </c>
      <c r="BZ209" s="14">
        <f t="shared" si="44"/>
        <v>240</v>
      </c>
      <c r="CB209">
        <v>173000</v>
      </c>
      <c r="CC209" s="14">
        <f t="shared" si="45"/>
        <v>240</v>
      </c>
      <c r="CE209">
        <v>173000</v>
      </c>
      <c r="CF209" s="14">
        <f t="shared" si="46"/>
        <v>202.50190517945393</v>
      </c>
      <c r="CH209">
        <v>173000</v>
      </c>
      <c r="CI209" s="14">
        <f t="shared" si="47"/>
        <v>123.16574917898899</v>
      </c>
    </row>
    <row r="210" spans="1:87" x14ac:dyDescent="0.25">
      <c r="A210">
        <v>174000</v>
      </c>
      <c r="B210" s="14">
        <f t="shared" si="36"/>
        <v>240</v>
      </c>
      <c r="D210">
        <v>174000</v>
      </c>
      <c r="E210" s="14">
        <f t="shared" si="37"/>
        <v>237.30314250759614</v>
      </c>
      <c r="G210">
        <v>174000</v>
      </c>
      <c r="H210" s="14">
        <f t="shared" si="38"/>
        <v>188.34762902595887</v>
      </c>
      <c r="J210">
        <v>174000</v>
      </c>
      <c r="K210" s="14">
        <f t="shared" si="39"/>
        <v>114.55683251232048</v>
      </c>
      <c r="AM210">
        <v>174000</v>
      </c>
      <c r="AN210" s="14">
        <f t="shared" si="40"/>
        <v>214.72263978953842</v>
      </c>
      <c r="AP210">
        <v>174000</v>
      </c>
      <c r="AQ210" s="14">
        <f t="shared" si="41"/>
        <v>190.0505307417053</v>
      </c>
      <c r="AS210">
        <v>174000</v>
      </c>
      <c r="AT210" s="14">
        <f t="shared" si="42"/>
        <v>154.25882837036815</v>
      </c>
      <c r="AV210">
        <v>174000</v>
      </c>
      <c r="AW210" s="14">
        <f t="shared" si="43"/>
        <v>98.454945183195491</v>
      </c>
      <c r="BY210">
        <v>174000</v>
      </c>
      <c r="BZ210" s="14">
        <f t="shared" si="44"/>
        <v>240</v>
      </c>
      <c r="CB210">
        <v>174000</v>
      </c>
      <c r="CC210" s="14">
        <f t="shared" si="45"/>
        <v>240</v>
      </c>
      <c r="CE210">
        <v>174000</v>
      </c>
      <c r="CF210" s="14">
        <f t="shared" si="46"/>
        <v>202.89133287939094</v>
      </c>
      <c r="CH210">
        <v>174000</v>
      </c>
      <c r="CI210" s="14">
        <f t="shared" si="47"/>
        <v>123.40260697235779</v>
      </c>
    </row>
    <row r="211" spans="1:87" x14ac:dyDescent="0.25">
      <c r="A211">
        <v>175000</v>
      </c>
      <c r="B211" s="14">
        <f t="shared" si="36"/>
        <v>240</v>
      </c>
      <c r="D211">
        <v>175000</v>
      </c>
      <c r="E211" s="14">
        <f t="shared" si="37"/>
        <v>237.75687811052538</v>
      </c>
      <c r="G211">
        <v>175000</v>
      </c>
      <c r="H211" s="14">
        <f t="shared" si="38"/>
        <v>188.70775921266144</v>
      </c>
      <c r="J211">
        <v>175000</v>
      </c>
      <c r="K211" s="14">
        <f t="shared" si="39"/>
        <v>114.77587096634339</v>
      </c>
      <c r="AM211">
        <v>175000</v>
      </c>
      <c r="AN211" s="14">
        <f t="shared" si="40"/>
        <v>215.09337857507907</v>
      </c>
      <c r="AP211">
        <v>175000</v>
      </c>
      <c r="AQ211" s="14">
        <f t="shared" si="41"/>
        <v>190.37867081593129</v>
      </c>
      <c r="AS211">
        <v>175000</v>
      </c>
      <c r="AT211" s="14">
        <f t="shared" si="42"/>
        <v>154.52517071202814</v>
      </c>
      <c r="AV211">
        <v>175000</v>
      </c>
      <c r="AW211" s="14">
        <f t="shared" si="43"/>
        <v>98.624936884319652</v>
      </c>
      <c r="BY211">
        <v>175000</v>
      </c>
      <c r="BZ211" s="14">
        <f t="shared" si="44"/>
        <v>240</v>
      </c>
      <c r="CB211">
        <v>175000</v>
      </c>
      <c r="CC211" s="14">
        <f t="shared" si="45"/>
        <v>240</v>
      </c>
      <c r="CE211">
        <v>175000</v>
      </c>
      <c r="CF211" s="14">
        <f t="shared" si="46"/>
        <v>203.27927136297077</v>
      </c>
      <c r="CH211">
        <v>175000</v>
      </c>
      <c r="CI211" s="14">
        <f t="shared" si="47"/>
        <v>123.63855899425673</v>
      </c>
    </row>
    <row r="212" spans="1:87" x14ac:dyDescent="0.25">
      <c r="A212">
        <v>176000</v>
      </c>
      <c r="B212" s="14">
        <f t="shared" si="36"/>
        <v>240</v>
      </c>
      <c r="D212">
        <v>176000</v>
      </c>
      <c r="E212" s="14">
        <f t="shared" si="37"/>
        <v>238.20888847261239</v>
      </c>
      <c r="G212">
        <v>176000</v>
      </c>
      <c r="H212" s="14">
        <f t="shared" si="38"/>
        <v>189.06652007480031</v>
      </c>
      <c r="J212">
        <v>176000</v>
      </c>
      <c r="K212" s="14">
        <f t="shared" si="39"/>
        <v>114.99407656950687</v>
      </c>
      <c r="AM212">
        <v>176000</v>
      </c>
      <c r="AN212" s="14">
        <f t="shared" si="40"/>
        <v>215.46263952995446</v>
      </c>
      <c r="AP212">
        <v>176000</v>
      </c>
      <c r="AQ212" s="14">
        <f t="shared" si="41"/>
        <v>190.70550286552333</v>
      </c>
      <c r="AS212">
        <v>176000</v>
      </c>
      <c r="AT212" s="14">
        <f t="shared" si="42"/>
        <v>154.79045136579538</v>
      </c>
      <c r="AV212">
        <v>176000</v>
      </c>
      <c r="AW212" s="14">
        <f t="shared" si="43"/>
        <v>98.794250968322075</v>
      </c>
      <c r="BY212">
        <v>176000</v>
      </c>
      <c r="BZ212" s="14">
        <f t="shared" si="44"/>
        <v>240</v>
      </c>
      <c r="CB212">
        <v>176000</v>
      </c>
      <c r="CC212" s="14">
        <f t="shared" si="45"/>
        <v>240</v>
      </c>
      <c r="CE212">
        <v>176000</v>
      </c>
      <c r="CF212" s="14">
        <f t="shared" si="46"/>
        <v>203.66573478637963</v>
      </c>
      <c r="CH212">
        <v>176000</v>
      </c>
      <c r="CI212" s="14">
        <f t="shared" si="47"/>
        <v>123.87361385476409</v>
      </c>
    </row>
    <row r="213" spans="1:87" x14ac:dyDescent="0.25">
      <c r="A213">
        <v>177000</v>
      </c>
      <c r="B213" s="14">
        <f t="shared" si="36"/>
        <v>240</v>
      </c>
      <c r="D213">
        <v>177000</v>
      </c>
      <c r="E213" s="14">
        <f t="shared" si="37"/>
        <v>238.65918990063804</v>
      </c>
      <c r="G213">
        <v>177000</v>
      </c>
      <c r="H213" s="14">
        <f t="shared" si="38"/>
        <v>189.42392455507553</v>
      </c>
      <c r="J213">
        <v>177000</v>
      </c>
      <c r="K213" s="14">
        <f t="shared" si="39"/>
        <v>115.21145719382258</v>
      </c>
      <c r="AM213">
        <v>177000</v>
      </c>
      <c r="AN213" s="14">
        <f t="shared" si="40"/>
        <v>215.83043689187954</v>
      </c>
      <c r="AP213">
        <v>177000</v>
      </c>
      <c r="AQ213" s="14">
        <f t="shared" si="41"/>
        <v>191.03103949225155</v>
      </c>
      <c r="AS213">
        <v>177000</v>
      </c>
      <c r="AT213" s="14">
        <f t="shared" si="42"/>
        <v>155.05468056018248</v>
      </c>
      <c r="AV213">
        <v>177000</v>
      </c>
      <c r="AW213" s="14">
        <f t="shared" si="43"/>
        <v>98.962893963501116</v>
      </c>
      <c r="BY213">
        <v>177000</v>
      </c>
      <c r="BZ213" s="14">
        <f t="shared" si="44"/>
        <v>240</v>
      </c>
      <c r="CB213">
        <v>177000</v>
      </c>
      <c r="CC213" s="14">
        <f t="shared" si="45"/>
        <v>240</v>
      </c>
      <c r="CE213">
        <v>177000</v>
      </c>
      <c r="CF213" s="14">
        <f t="shared" si="46"/>
        <v>204.0507370917185</v>
      </c>
      <c r="CH213">
        <v>177000</v>
      </c>
      <c r="CI213" s="14">
        <f t="shared" si="47"/>
        <v>124.10778003374737</v>
      </c>
    </row>
    <row r="214" spans="1:87" x14ac:dyDescent="0.25">
      <c r="A214">
        <v>178000</v>
      </c>
      <c r="B214" s="14">
        <f t="shared" si="36"/>
        <v>240</v>
      </c>
      <c r="D214">
        <v>178000</v>
      </c>
      <c r="E214" s="14">
        <f t="shared" si="37"/>
        <v>239.10779845616455</v>
      </c>
      <c r="G214">
        <v>178000</v>
      </c>
      <c r="H214" s="14">
        <f t="shared" si="38"/>
        <v>189.77998540155787</v>
      </c>
      <c r="J214">
        <v>178000</v>
      </c>
      <c r="K214" s="14">
        <f t="shared" si="39"/>
        <v>115.42802059292457</v>
      </c>
      <c r="AM214">
        <v>178000</v>
      </c>
      <c r="AN214" s="14">
        <f t="shared" si="40"/>
        <v>216.19678468189176</v>
      </c>
      <c r="AP214">
        <v>178000</v>
      </c>
      <c r="AQ214" s="14">
        <f t="shared" si="41"/>
        <v>191.35529310610482</v>
      </c>
      <c r="AS214">
        <v>178000</v>
      </c>
      <c r="AT214" s="14">
        <f t="shared" si="42"/>
        <v>155.31786836803894</v>
      </c>
      <c r="AV214">
        <v>178000</v>
      </c>
      <c r="AW214" s="14">
        <f t="shared" si="43"/>
        <v>99.13087229880378</v>
      </c>
      <c r="BY214">
        <v>178000</v>
      </c>
      <c r="BZ214" s="14">
        <f t="shared" si="44"/>
        <v>240</v>
      </c>
      <c r="CB214">
        <v>178000</v>
      </c>
      <c r="CC214" s="14">
        <f t="shared" si="45"/>
        <v>240</v>
      </c>
      <c r="CE214">
        <v>178000</v>
      </c>
      <c r="CF214" s="14">
        <f t="shared" si="46"/>
        <v>204.43429201143033</v>
      </c>
      <c r="CH214">
        <v>178000</v>
      </c>
      <c r="CI214" s="14">
        <f t="shared" si="47"/>
        <v>124.34106588355566</v>
      </c>
    </row>
    <row r="215" spans="1:87" x14ac:dyDescent="0.25">
      <c r="A215">
        <v>179000</v>
      </c>
      <c r="B215" s="14">
        <f t="shared" si="36"/>
        <v>240</v>
      </c>
      <c r="D215">
        <v>179000</v>
      </c>
      <c r="E215" s="14">
        <f t="shared" si="37"/>
        <v>239.55472996057819</v>
      </c>
      <c r="G215">
        <v>179000</v>
      </c>
      <c r="H215" s="14">
        <f t="shared" si="38"/>
        <v>190.13471517168983</v>
      </c>
      <c r="J215">
        <v>179000</v>
      </c>
      <c r="K215" s="14">
        <f t="shared" si="39"/>
        <v>115.64377440450316</v>
      </c>
      <c r="AM215">
        <v>179000</v>
      </c>
      <c r="AN215" s="14">
        <f t="shared" si="40"/>
        <v>216.56169670884486</v>
      </c>
      <c r="AP215">
        <v>179000</v>
      </c>
      <c r="AQ215" s="14">
        <f t="shared" si="41"/>
        <v>191.67827592926898</v>
      </c>
      <c r="AS215">
        <v>179000</v>
      </c>
      <c r="AT215" s="14">
        <f t="shared" si="42"/>
        <v>155.58002470977928</v>
      </c>
      <c r="AV215">
        <v>179000</v>
      </c>
      <c r="AW215" s="14">
        <f t="shared" si="43"/>
        <v>99.298192305886303</v>
      </c>
      <c r="BY215">
        <v>179000</v>
      </c>
      <c r="BZ215" s="14">
        <f t="shared" si="44"/>
        <v>240</v>
      </c>
      <c r="CB215">
        <v>179000</v>
      </c>
      <c r="CC215" s="14">
        <f t="shared" si="45"/>
        <v>240</v>
      </c>
      <c r="CE215">
        <v>179000</v>
      </c>
      <c r="CF215" s="14">
        <f t="shared" si="46"/>
        <v>204.81641307261</v>
      </c>
      <c r="CH215">
        <v>179000</v>
      </c>
      <c r="CI215" s="14">
        <f t="shared" si="47"/>
        <v>124.57347963164142</v>
      </c>
    </row>
    <row r="216" spans="1:87" x14ac:dyDescent="0.25">
      <c r="A216">
        <v>180000</v>
      </c>
      <c r="B216" s="14">
        <f t="shared" si="36"/>
        <v>240</v>
      </c>
      <c r="D216">
        <v>180000</v>
      </c>
      <c r="E216" s="14">
        <f t="shared" si="37"/>
        <v>240</v>
      </c>
      <c r="G216">
        <v>180000</v>
      </c>
      <c r="H216" s="14">
        <f t="shared" si="38"/>
        <v>190.48812623618406</v>
      </c>
      <c r="J216">
        <v>180000</v>
      </c>
      <c r="K216" s="14">
        <f t="shared" si="39"/>
        <v>115.8587261526756</v>
      </c>
      <c r="AM216">
        <v>180000</v>
      </c>
      <c r="AN216" s="14">
        <f t="shared" si="40"/>
        <v>216.92518657378545</v>
      </c>
      <c r="AP216">
        <v>180000</v>
      </c>
      <c r="AQ216" s="14">
        <f t="shared" si="41"/>
        <v>191.99999999999997</v>
      </c>
      <c r="AS216">
        <v>180000</v>
      </c>
      <c r="AT216" s="14">
        <f t="shared" si="42"/>
        <v>155.84115935652727</v>
      </c>
      <c r="AV216">
        <v>180000</v>
      </c>
      <c r="AW216" s="14">
        <f t="shared" si="43"/>
        <v>99.464860221120759</v>
      </c>
      <c r="BY216">
        <v>180000</v>
      </c>
      <c r="BZ216" s="14">
        <f t="shared" si="44"/>
        <v>240</v>
      </c>
      <c r="CB216">
        <v>180000</v>
      </c>
      <c r="CC216" s="14">
        <f t="shared" si="45"/>
        <v>240</v>
      </c>
      <c r="CE216">
        <v>180000</v>
      </c>
      <c r="CF216" s="14">
        <f t="shared" si="46"/>
        <v>205.19711360120371</v>
      </c>
      <c r="CH216">
        <v>180000</v>
      </c>
      <c r="CI216" s="14">
        <f t="shared" si="47"/>
        <v>124.80502938311426</v>
      </c>
    </row>
    <row r="217" spans="1:87" x14ac:dyDescent="0.25">
      <c r="A217">
        <v>190000</v>
      </c>
      <c r="B217" s="14">
        <f t="shared" si="36"/>
        <v>240</v>
      </c>
      <c r="D217">
        <v>190000</v>
      </c>
      <c r="E217" s="14">
        <f t="shared" si="37"/>
        <v>240</v>
      </c>
      <c r="G217">
        <v>190000</v>
      </c>
      <c r="H217" s="14">
        <f t="shared" si="38"/>
        <v>193.9523034335952</v>
      </c>
      <c r="J217">
        <v>190000</v>
      </c>
      <c r="K217" s="14">
        <f t="shared" si="39"/>
        <v>117.96570869898706</v>
      </c>
      <c r="AM217">
        <v>190000</v>
      </c>
      <c r="AN217" s="14">
        <f t="shared" si="40"/>
        <v>220.4847181731601</v>
      </c>
      <c r="AP217">
        <v>190000</v>
      </c>
      <c r="AQ217" s="14">
        <f t="shared" si="41"/>
        <v>195.15053349901083</v>
      </c>
      <c r="AS217">
        <v>190000</v>
      </c>
      <c r="AT217" s="14">
        <f t="shared" si="42"/>
        <v>158.39836140380558</v>
      </c>
      <c r="AV217">
        <v>190000</v>
      </c>
      <c r="AW217" s="14">
        <f t="shared" si="43"/>
        <v>101.09698196123063</v>
      </c>
      <c r="BY217">
        <v>190000</v>
      </c>
      <c r="BZ217" s="14">
        <f t="shared" si="44"/>
        <v>240</v>
      </c>
      <c r="CB217">
        <v>190000</v>
      </c>
      <c r="CC217" s="14">
        <f t="shared" si="45"/>
        <v>240</v>
      </c>
      <c r="CE217">
        <v>190000</v>
      </c>
      <c r="CF217" s="14">
        <f t="shared" si="46"/>
        <v>208.92878536446372</v>
      </c>
      <c r="CH217">
        <v>190000</v>
      </c>
      <c r="CI217" s="14">
        <f t="shared" si="47"/>
        <v>127.07470752764682</v>
      </c>
    </row>
    <row r="218" spans="1:87" x14ac:dyDescent="0.25">
      <c r="A218">
        <v>200000</v>
      </c>
      <c r="B218" s="14">
        <f t="shared" si="36"/>
        <v>240</v>
      </c>
      <c r="D218">
        <v>200000</v>
      </c>
      <c r="E218" s="14">
        <f t="shared" si="37"/>
        <v>240</v>
      </c>
      <c r="G218">
        <v>200000</v>
      </c>
      <c r="H218" s="14">
        <f t="shared" si="38"/>
        <v>197.29696594643778</v>
      </c>
      <c r="J218">
        <v>200000</v>
      </c>
      <c r="K218" s="14">
        <f t="shared" si="39"/>
        <v>120.00000000000001</v>
      </c>
      <c r="AM218">
        <v>200000</v>
      </c>
      <c r="AN218" s="14">
        <f t="shared" si="40"/>
        <v>223.91560273085824</v>
      </c>
      <c r="AP218">
        <v>200000</v>
      </c>
      <c r="AQ218" s="14">
        <f t="shared" si="41"/>
        <v>198.18720178766071</v>
      </c>
      <c r="AS218">
        <v>200000</v>
      </c>
      <c r="AT218" s="14">
        <f t="shared" si="42"/>
        <v>160.86314216778683</v>
      </c>
      <c r="AV218">
        <v>200000</v>
      </c>
      <c r="AW218" s="14">
        <f t="shared" si="43"/>
        <v>102.67011626783714</v>
      </c>
      <c r="BY218">
        <v>200000</v>
      </c>
      <c r="BZ218" s="14">
        <f t="shared" si="44"/>
        <v>240</v>
      </c>
      <c r="CB218">
        <v>200000</v>
      </c>
      <c r="CC218" s="14">
        <f t="shared" si="45"/>
        <v>240</v>
      </c>
      <c r="CE218">
        <v>200000</v>
      </c>
      <c r="CF218" s="14">
        <f t="shared" si="46"/>
        <v>212.53171383652236</v>
      </c>
      <c r="CH218">
        <v>200000</v>
      </c>
      <c r="CI218" s="14">
        <f t="shared" si="47"/>
        <v>129.266081401913</v>
      </c>
    </row>
    <row r="219" spans="1:87" x14ac:dyDescent="0.25">
      <c r="A219">
        <v>210000</v>
      </c>
      <c r="B219" s="14">
        <f t="shared" si="36"/>
        <v>240</v>
      </c>
      <c r="D219">
        <v>210000</v>
      </c>
      <c r="E219" s="14">
        <f t="shared" si="37"/>
        <v>240</v>
      </c>
      <c r="G219">
        <v>210000</v>
      </c>
      <c r="H219" s="14">
        <f t="shared" si="38"/>
        <v>200.5319173985834</v>
      </c>
      <c r="J219">
        <v>210000</v>
      </c>
      <c r="K219" s="14">
        <f t="shared" si="39"/>
        <v>121.96756281778245</v>
      </c>
      <c r="AM219">
        <v>210000</v>
      </c>
      <c r="AN219" s="14">
        <f t="shared" si="40"/>
        <v>227.22858887421731</v>
      </c>
      <c r="AP219">
        <v>210000</v>
      </c>
      <c r="AQ219" s="14">
        <f t="shared" si="41"/>
        <v>201.11951845209083</v>
      </c>
      <c r="AS219">
        <v>210000</v>
      </c>
      <c r="AT219" s="14">
        <f t="shared" si="42"/>
        <v>163.24322356666835</v>
      </c>
      <c r="AV219">
        <v>210000</v>
      </c>
      <c r="AW219" s="14">
        <f t="shared" si="43"/>
        <v>104.18919161758515</v>
      </c>
      <c r="BY219">
        <v>210000</v>
      </c>
      <c r="BZ219" s="14">
        <f t="shared" si="44"/>
        <v>240</v>
      </c>
      <c r="CB219">
        <v>210000</v>
      </c>
      <c r="CC219" s="14">
        <f t="shared" si="45"/>
        <v>240</v>
      </c>
      <c r="CE219">
        <v>210000</v>
      </c>
      <c r="CF219" s="14">
        <f t="shared" si="46"/>
        <v>216.01645965105811</v>
      </c>
      <c r="CH219">
        <v>210000</v>
      </c>
      <c r="CI219" s="14">
        <f t="shared" si="47"/>
        <v>131.3855741966367</v>
      </c>
    </row>
    <row r="220" spans="1:87" x14ac:dyDescent="0.25">
      <c r="A220">
        <v>220000</v>
      </c>
      <c r="B220" s="14">
        <f t="shared" si="36"/>
        <v>240</v>
      </c>
      <c r="D220">
        <v>220000</v>
      </c>
      <c r="E220" s="14">
        <f t="shared" si="37"/>
        <v>240</v>
      </c>
      <c r="G220">
        <v>220000</v>
      </c>
      <c r="H220" s="14">
        <f t="shared" si="38"/>
        <v>203.66573478637957</v>
      </c>
      <c r="J220">
        <v>220000</v>
      </c>
      <c r="K220" s="14">
        <f t="shared" si="39"/>
        <v>123.87361385476406</v>
      </c>
      <c r="AM220">
        <v>220000</v>
      </c>
      <c r="AN220" s="14">
        <f t="shared" si="40"/>
        <v>230.43306512411988</v>
      </c>
      <c r="AP220">
        <v>220000</v>
      </c>
      <c r="AQ220" s="14">
        <f t="shared" si="41"/>
        <v>203.95579325124626</v>
      </c>
      <c r="AS220">
        <v>220000</v>
      </c>
      <c r="AT220" s="14">
        <f t="shared" si="42"/>
        <v>165.54535040497086</v>
      </c>
      <c r="AV220">
        <v>220000</v>
      </c>
      <c r="AW220" s="14">
        <f t="shared" si="43"/>
        <v>105.65851284907826</v>
      </c>
      <c r="BY220">
        <v>220000</v>
      </c>
      <c r="BZ220" s="14">
        <f t="shared" si="44"/>
        <v>240</v>
      </c>
      <c r="CB220">
        <v>220000</v>
      </c>
      <c r="CC220" s="14">
        <f t="shared" si="45"/>
        <v>240</v>
      </c>
      <c r="CE220">
        <v>220000</v>
      </c>
      <c r="CF220" s="14">
        <f t="shared" si="46"/>
        <v>219.39226209730472</v>
      </c>
      <c r="CH220">
        <v>220000</v>
      </c>
      <c r="CI220" s="14">
        <f t="shared" si="47"/>
        <v>133.43880543415892</v>
      </c>
    </row>
    <row r="221" spans="1:87" x14ac:dyDescent="0.25">
      <c r="A221">
        <v>230000</v>
      </c>
      <c r="B221" s="14">
        <f t="shared" si="36"/>
        <v>240</v>
      </c>
      <c r="D221">
        <v>230000</v>
      </c>
      <c r="E221" s="14">
        <f t="shared" si="37"/>
        <v>240</v>
      </c>
      <c r="G221">
        <v>230000</v>
      </c>
      <c r="H221" s="14">
        <f t="shared" si="38"/>
        <v>206.70597009454499</v>
      </c>
      <c r="J221">
        <v>230000</v>
      </c>
      <c r="K221" s="14">
        <f t="shared" si="39"/>
        <v>125.72274638059774</v>
      </c>
      <c r="AM221">
        <v>230000</v>
      </c>
      <c r="AN221" s="14">
        <f t="shared" si="40"/>
        <v>233.53728525217025</v>
      </c>
      <c r="AP221">
        <v>230000</v>
      </c>
      <c r="AQ221" s="14">
        <f t="shared" si="41"/>
        <v>206.70333158000969</v>
      </c>
      <c r="AS221">
        <v>230000</v>
      </c>
      <c r="AT221" s="14">
        <f t="shared" si="42"/>
        <v>167.77545227231982</v>
      </c>
      <c r="AV221">
        <v>230000</v>
      </c>
      <c r="AW221" s="14">
        <f t="shared" si="43"/>
        <v>107.08186449398784</v>
      </c>
      <c r="BY221">
        <v>230000</v>
      </c>
      <c r="BZ221" s="14">
        <f t="shared" si="44"/>
        <v>240</v>
      </c>
      <c r="CB221">
        <v>230000</v>
      </c>
      <c r="CC221" s="14">
        <f t="shared" si="45"/>
        <v>240</v>
      </c>
      <c r="CE221">
        <v>230000</v>
      </c>
      <c r="CF221" s="14">
        <f t="shared" si="46"/>
        <v>222.6672563041904</v>
      </c>
      <c r="CH221">
        <v>230000</v>
      </c>
      <c r="CI221" s="14">
        <f t="shared" si="47"/>
        <v>135.43072306422008</v>
      </c>
    </row>
    <row r="222" spans="1:87" x14ac:dyDescent="0.25">
      <c r="A222">
        <v>240000</v>
      </c>
      <c r="B222" s="14">
        <f t="shared" si="36"/>
        <v>240</v>
      </c>
      <c r="D222">
        <v>240000</v>
      </c>
      <c r="E222" s="14">
        <f t="shared" si="37"/>
        <v>240</v>
      </c>
      <c r="G222">
        <v>240000</v>
      </c>
      <c r="H222" s="14">
        <f t="shared" si="38"/>
        <v>209.65931153671181</v>
      </c>
      <c r="J222">
        <v>240000</v>
      </c>
      <c r="K222" s="14">
        <f t="shared" si="39"/>
        <v>127.51902830191341</v>
      </c>
      <c r="AM222">
        <v>240000</v>
      </c>
      <c r="AN222" s="14">
        <f t="shared" si="40"/>
        <v>236.54854822828912</v>
      </c>
      <c r="AP222">
        <v>240000</v>
      </c>
      <c r="AQ222" s="14">
        <f t="shared" si="41"/>
        <v>209.36859374041893</v>
      </c>
      <c r="AS222">
        <v>240000</v>
      </c>
      <c r="AT222" s="14">
        <f t="shared" si="42"/>
        <v>169.93877281954505</v>
      </c>
      <c r="AV222">
        <v>240000</v>
      </c>
      <c r="AW222" s="14">
        <f t="shared" si="43"/>
        <v>108.46259328689277</v>
      </c>
      <c r="BY222">
        <v>240000</v>
      </c>
      <c r="BZ222" s="14">
        <f t="shared" si="44"/>
        <v>240</v>
      </c>
      <c r="CB222">
        <v>240000</v>
      </c>
      <c r="CC222" s="14">
        <f t="shared" si="45"/>
        <v>240</v>
      </c>
      <c r="CE222">
        <v>240000</v>
      </c>
      <c r="CF222" s="14">
        <f t="shared" si="46"/>
        <v>225.84864693144686</v>
      </c>
      <c r="CH222">
        <v>240000</v>
      </c>
      <c r="CI222" s="14">
        <f t="shared" si="47"/>
        <v>137.36570910639989</v>
      </c>
    </row>
    <row r="223" spans="1:87" x14ac:dyDescent="0.25">
      <c r="A223">
        <v>250000</v>
      </c>
      <c r="B223" s="14">
        <f t="shared" si="36"/>
        <v>240</v>
      </c>
      <c r="D223">
        <v>250000</v>
      </c>
      <c r="E223" s="14">
        <f t="shared" si="37"/>
        <v>240</v>
      </c>
      <c r="G223">
        <v>250000</v>
      </c>
      <c r="H223" s="14">
        <f t="shared" si="38"/>
        <v>212.5317138365223</v>
      </c>
      <c r="J223">
        <v>250000</v>
      </c>
      <c r="K223" s="14">
        <f t="shared" si="39"/>
        <v>129.26608140191303</v>
      </c>
      <c r="AM223">
        <v>250000</v>
      </c>
      <c r="AN223" s="14">
        <f t="shared" si="40"/>
        <v>239.47334340166714</v>
      </c>
      <c r="AP223">
        <v>250000</v>
      </c>
      <c r="AQ223" s="14">
        <f t="shared" si="41"/>
        <v>211.95732344100446</v>
      </c>
      <c r="AS223">
        <v>250000</v>
      </c>
      <c r="AT223" s="14">
        <f t="shared" si="42"/>
        <v>172.03997405808633</v>
      </c>
      <c r="AV223">
        <v>250000</v>
      </c>
      <c r="AW223" s="14">
        <f t="shared" si="43"/>
        <v>109.80367473386664</v>
      </c>
      <c r="BY223">
        <v>250000</v>
      </c>
      <c r="BZ223" s="14">
        <f t="shared" si="44"/>
        <v>240</v>
      </c>
      <c r="CB223">
        <v>250000</v>
      </c>
      <c r="CC223" s="14">
        <f t="shared" si="45"/>
        <v>240</v>
      </c>
      <c r="CE223">
        <v>250000</v>
      </c>
      <c r="CF223" s="14">
        <f t="shared" si="46"/>
        <v>228.94284851066641</v>
      </c>
      <c r="CH223">
        <v>250000</v>
      </c>
      <c r="CI223" s="14">
        <f t="shared" si="47"/>
        <v>139.24766500838336</v>
      </c>
    </row>
    <row r="224" spans="1:87" x14ac:dyDescent="0.25">
      <c r="A224">
        <v>260000</v>
      </c>
      <c r="B224" s="14">
        <f t="shared" si="36"/>
        <v>240</v>
      </c>
      <c r="D224">
        <v>260000</v>
      </c>
      <c r="E224" s="14">
        <f t="shared" si="37"/>
        <v>240</v>
      </c>
      <c r="G224">
        <v>260000</v>
      </c>
      <c r="H224" s="14">
        <f t="shared" si="38"/>
        <v>215.32850448349137</v>
      </c>
      <c r="J224">
        <v>260000</v>
      </c>
      <c r="K224" s="14">
        <f t="shared" si="39"/>
        <v>130.96714596733273</v>
      </c>
      <c r="AM224">
        <v>260000</v>
      </c>
      <c r="AN224" s="14">
        <f t="shared" si="40"/>
        <v>240</v>
      </c>
      <c r="AP224">
        <v>260000</v>
      </c>
      <c r="AQ224" s="14">
        <f t="shared" si="41"/>
        <v>214.47465245113963</v>
      </c>
      <c r="AS224">
        <v>260000</v>
      </c>
      <c r="AT224" s="14">
        <f t="shared" si="42"/>
        <v>174.08322130507221</v>
      </c>
      <c r="AV224">
        <v>260000</v>
      </c>
      <c r="AW224" s="14">
        <f t="shared" si="43"/>
        <v>111.10776732826086</v>
      </c>
      <c r="BY224">
        <v>260000</v>
      </c>
      <c r="BZ224" s="14">
        <f t="shared" si="44"/>
        <v>240</v>
      </c>
      <c r="CB224">
        <v>260000</v>
      </c>
      <c r="CC224" s="14">
        <f t="shared" si="45"/>
        <v>240</v>
      </c>
      <c r="CE224">
        <v>260000</v>
      </c>
      <c r="CF224" s="14">
        <f t="shared" si="46"/>
        <v>231.95559990595987</v>
      </c>
      <c r="CH224">
        <v>260000</v>
      </c>
      <c r="CI224" s="14">
        <f t="shared" si="47"/>
        <v>141.08008126324546</v>
      </c>
    </row>
    <row r="225" spans="1:87" x14ac:dyDescent="0.25">
      <c r="A225">
        <v>270000</v>
      </c>
      <c r="B225" s="14">
        <f t="shared" si="36"/>
        <v>240</v>
      </c>
      <c r="D225">
        <v>270000</v>
      </c>
      <c r="E225" s="14">
        <f t="shared" si="37"/>
        <v>240</v>
      </c>
      <c r="G225">
        <v>270000</v>
      </c>
      <c r="H225" s="14">
        <f t="shared" si="38"/>
        <v>218.05447113985684</v>
      </c>
      <c r="J225">
        <v>270000</v>
      </c>
      <c r="K225" s="14">
        <f t="shared" si="39"/>
        <v>132.62513395105401</v>
      </c>
      <c r="AM225">
        <v>270000</v>
      </c>
      <c r="AN225" s="14">
        <f t="shared" si="40"/>
        <v>240</v>
      </c>
      <c r="AP225">
        <v>270000</v>
      </c>
      <c r="AQ225" s="14">
        <f t="shared" si="41"/>
        <v>216.92518657378545</v>
      </c>
      <c r="AS225">
        <v>270000</v>
      </c>
      <c r="AT225" s="14">
        <f t="shared" si="42"/>
        <v>176.07225296505061</v>
      </c>
      <c r="AV225">
        <v>270000</v>
      </c>
      <c r="AW225" s="14">
        <f t="shared" si="43"/>
        <v>112.37725708855274</v>
      </c>
      <c r="BY225">
        <v>270000</v>
      </c>
      <c r="BZ225" s="14">
        <f t="shared" si="44"/>
        <v>240</v>
      </c>
      <c r="CB225">
        <v>270000</v>
      </c>
      <c r="CC225" s="14">
        <f t="shared" si="45"/>
        <v>240</v>
      </c>
      <c r="CE225">
        <v>270000</v>
      </c>
      <c r="CF225" s="14">
        <f t="shared" si="46"/>
        <v>234.89205847013187</v>
      </c>
      <c r="CH225">
        <v>270000</v>
      </c>
      <c r="CI225" s="14">
        <f t="shared" si="47"/>
        <v>142.86609467713802</v>
      </c>
    </row>
    <row r="226" spans="1:87" x14ac:dyDescent="0.25">
      <c r="A226">
        <v>280000</v>
      </c>
      <c r="B226" s="14">
        <f t="shared" si="36"/>
        <v>240</v>
      </c>
      <c r="D226">
        <v>280000</v>
      </c>
      <c r="E226" s="14">
        <f t="shared" si="37"/>
        <v>240</v>
      </c>
      <c r="G226">
        <v>280000</v>
      </c>
      <c r="H226" s="14">
        <f t="shared" si="38"/>
        <v>220.71393411048973</v>
      </c>
      <c r="J226">
        <v>280000</v>
      </c>
      <c r="K226" s="14">
        <f t="shared" si="39"/>
        <v>134.24267304976763</v>
      </c>
      <c r="AM226">
        <v>280000</v>
      </c>
      <c r="AN226" s="14">
        <f t="shared" si="40"/>
        <v>240</v>
      </c>
      <c r="AP226">
        <v>280000</v>
      </c>
      <c r="AQ226" s="14">
        <f t="shared" si="41"/>
        <v>219.31307683366938</v>
      </c>
      <c r="AS226">
        <v>280000</v>
      </c>
      <c r="AT226" s="14">
        <f t="shared" si="42"/>
        <v>178.01043831149059</v>
      </c>
      <c r="AV226">
        <v>280000</v>
      </c>
      <c r="AW226" s="14">
        <f t="shared" si="43"/>
        <v>113.61429443710865</v>
      </c>
      <c r="BY226">
        <v>280000</v>
      </c>
      <c r="BZ226" s="14">
        <f t="shared" si="44"/>
        <v>240</v>
      </c>
      <c r="CB226">
        <v>280000</v>
      </c>
      <c r="CC226" s="14">
        <f t="shared" si="45"/>
        <v>240</v>
      </c>
      <c r="CE226">
        <v>280000</v>
      </c>
      <c r="CF226" s="14">
        <f t="shared" si="46"/>
        <v>237.75687811052524</v>
      </c>
      <c r="CH226">
        <v>280000</v>
      </c>
      <c r="CI226" s="14">
        <f t="shared" si="47"/>
        <v>144.60853585051379</v>
      </c>
    </row>
    <row r="227" spans="1:87" x14ac:dyDescent="0.25">
      <c r="A227">
        <v>290000</v>
      </c>
      <c r="B227" s="14">
        <f t="shared" si="36"/>
        <v>240</v>
      </c>
      <c r="D227">
        <v>290000</v>
      </c>
      <c r="E227" s="14">
        <f t="shared" si="37"/>
        <v>240</v>
      </c>
      <c r="G227">
        <v>290000</v>
      </c>
      <c r="H227" s="14">
        <f t="shared" si="38"/>
        <v>223.31080686633706</v>
      </c>
      <c r="J227">
        <v>290000</v>
      </c>
      <c r="K227" s="14">
        <f t="shared" si="39"/>
        <v>135.8221435155541</v>
      </c>
      <c r="AM227">
        <v>290000</v>
      </c>
      <c r="AN227" s="14">
        <f t="shared" si="40"/>
        <v>240</v>
      </c>
      <c r="AP227">
        <v>290000</v>
      </c>
      <c r="AQ227" s="14">
        <f t="shared" si="41"/>
        <v>221.64207885598151</v>
      </c>
      <c r="AS227">
        <v>290000</v>
      </c>
      <c r="AT227" s="14">
        <f t="shared" si="42"/>
        <v>179.90082568284899</v>
      </c>
      <c r="AV227">
        <v>290000</v>
      </c>
      <c r="AW227" s="14">
        <f t="shared" si="43"/>
        <v>114.82082496108765</v>
      </c>
      <c r="BY227">
        <v>290000</v>
      </c>
      <c r="BZ227" s="14">
        <f t="shared" si="44"/>
        <v>240</v>
      </c>
      <c r="CB227">
        <v>290000</v>
      </c>
      <c r="CC227" s="14">
        <f t="shared" si="45"/>
        <v>240</v>
      </c>
      <c r="CE227">
        <v>290000</v>
      </c>
      <c r="CF227" s="14">
        <f t="shared" si="46"/>
        <v>240</v>
      </c>
      <c r="CH227">
        <v>290000</v>
      </c>
      <c r="CI227" s="14">
        <f t="shared" si="47"/>
        <v>146.30996883219942</v>
      </c>
    </row>
    <row r="228" spans="1:87" x14ac:dyDescent="0.25">
      <c r="A228">
        <v>300000</v>
      </c>
      <c r="B228" s="14">
        <f t="shared" si="36"/>
        <v>240</v>
      </c>
      <c r="D228">
        <v>300000</v>
      </c>
      <c r="E228" s="14">
        <f t="shared" si="37"/>
        <v>240</v>
      </c>
      <c r="G228">
        <v>300000</v>
      </c>
      <c r="H228" s="14">
        <f t="shared" si="38"/>
        <v>225.84864693144692</v>
      </c>
      <c r="J228">
        <v>300000</v>
      </c>
      <c r="K228" s="14">
        <f t="shared" si="39"/>
        <v>137.36570910639983</v>
      </c>
      <c r="AM228">
        <v>300000</v>
      </c>
      <c r="AN228" s="14">
        <f t="shared" si="40"/>
        <v>240</v>
      </c>
      <c r="AP228">
        <v>300000</v>
      </c>
      <c r="AQ228" s="14">
        <f t="shared" si="41"/>
        <v>223.91560273085824</v>
      </c>
      <c r="AS228">
        <v>300000</v>
      </c>
      <c r="AT228" s="14">
        <f t="shared" si="42"/>
        <v>181.74618295621113</v>
      </c>
      <c r="AV228">
        <v>300000</v>
      </c>
      <c r="AW228" s="14">
        <f t="shared" si="43"/>
        <v>115.99861524454596</v>
      </c>
      <c r="BY228">
        <v>300000</v>
      </c>
      <c r="BZ228" s="14">
        <f t="shared" si="44"/>
        <v>240</v>
      </c>
      <c r="CB228">
        <v>300000</v>
      </c>
      <c r="CC228" s="14">
        <f t="shared" si="45"/>
        <v>240</v>
      </c>
      <c r="CE228">
        <v>300000</v>
      </c>
      <c r="CF228" s="14">
        <f t="shared" si="46"/>
        <v>240</v>
      </c>
      <c r="CH228">
        <v>300000</v>
      </c>
      <c r="CI228" s="14">
        <f t="shared" si="47"/>
        <v>147.97272445982819</v>
      </c>
    </row>
    <row r="229" spans="1:87" x14ac:dyDescent="0.25">
      <c r="A229">
        <v>310000</v>
      </c>
      <c r="B229" s="14">
        <f t="shared" si="36"/>
        <v>240</v>
      </c>
      <c r="D229">
        <v>310000</v>
      </c>
      <c r="E229" s="14">
        <f t="shared" si="37"/>
        <v>240</v>
      </c>
      <c r="G229">
        <v>310000</v>
      </c>
      <c r="H229" s="14">
        <f t="shared" si="38"/>
        <v>228.33069893539454</v>
      </c>
      <c r="J229">
        <v>310000</v>
      </c>
      <c r="K229" s="14">
        <f t="shared" si="39"/>
        <v>138.87534327155257</v>
      </c>
      <c r="AM229">
        <v>310000</v>
      </c>
      <c r="AN229" s="14">
        <f t="shared" si="40"/>
        <v>240</v>
      </c>
      <c r="AP229">
        <v>310000</v>
      </c>
      <c r="AQ229" s="14">
        <f t="shared" si="41"/>
        <v>226.13675515178056</v>
      </c>
      <c r="AS229">
        <v>310000</v>
      </c>
      <c r="AT229" s="14">
        <f t="shared" si="42"/>
        <v>183.54903174987831</v>
      </c>
      <c r="AV229">
        <v>310000</v>
      </c>
      <c r="AW229" s="14">
        <f t="shared" si="43"/>
        <v>117.14927469807127</v>
      </c>
      <c r="BY229">
        <v>310000</v>
      </c>
      <c r="BZ229" s="14">
        <f t="shared" si="44"/>
        <v>240</v>
      </c>
      <c r="CB229">
        <v>310000</v>
      </c>
      <c r="CC229" s="14">
        <f t="shared" si="45"/>
        <v>240</v>
      </c>
      <c r="CE229">
        <v>310000</v>
      </c>
      <c r="CF229" s="14">
        <f t="shared" si="46"/>
        <v>240</v>
      </c>
      <c r="CH229">
        <v>310000</v>
      </c>
      <c r="CI229" s="14">
        <f t="shared" si="47"/>
        <v>149.59892856715939</v>
      </c>
    </row>
    <row r="230" spans="1:87" x14ac:dyDescent="0.25">
      <c r="A230">
        <v>320000</v>
      </c>
      <c r="B230" s="14">
        <f t="shared" si="36"/>
        <v>240</v>
      </c>
      <c r="D230">
        <v>320000</v>
      </c>
      <c r="E230" s="14">
        <f t="shared" si="37"/>
        <v>240</v>
      </c>
      <c r="G230">
        <v>320000</v>
      </c>
      <c r="H230" s="14">
        <f t="shared" si="38"/>
        <v>230.75993124918546</v>
      </c>
      <c r="J230">
        <v>320000</v>
      </c>
      <c r="K230" s="14">
        <f t="shared" si="39"/>
        <v>140.35285143421763</v>
      </c>
      <c r="AM230">
        <v>320000</v>
      </c>
      <c r="AN230" s="14">
        <f t="shared" si="40"/>
        <v>240</v>
      </c>
      <c r="AP230">
        <v>320000</v>
      </c>
      <c r="AQ230" s="14">
        <f t="shared" si="41"/>
        <v>228.30837523354495</v>
      </c>
      <c r="AS230">
        <v>320000</v>
      </c>
      <c r="AT230" s="14">
        <f t="shared" si="42"/>
        <v>185.31167649583705</v>
      </c>
      <c r="AV230">
        <v>320000</v>
      </c>
      <c r="AW230" s="14">
        <f t="shared" si="43"/>
        <v>118.2742741141445</v>
      </c>
      <c r="BY230">
        <v>320000</v>
      </c>
      <c r="BZ230" s="14">
        <f t="shared" si="44"/>
        <v>240</v>
      </c>
      <c r="CB230">
        <v>320000</v>
      </c>
      <c r="CC230" s="14">
        <f t="shared" si="45"/>
        <v>240</v>
      </c>
      <c r="CE230">
        <v>320000</v>
      </c>
      <c r="CF230" s="14">
        <f t="shared" si="46"/>
        <v>240</v>
      </c>
      <c r="CH230">
        <v>320000</v>
      </c>
      <c r="CI230" s="14">
        <f t="shared" si="47"/>
        <v>151.1905259873848</v>
      </c>
    </row>
    <row r="231" spans="1:87" x14ac:dyDescent="0.25">
      <c r="A231">
        <v>330000</v>
      </c>
      <c r="B231" s="14">
        <f t="shared" si="36"/>
        <v>240</v>
      </c>
      <c r="D231">
        <v>330000</v>
      </c>
      <c r="E231" s="14">
        <f t="shared" si="37"/>
        <v>240</v>
      </c>
      <c r="G231">
        <v>330000</v>
      </c>
      <c r="H231" s="14">
        <f t="shared" si="38"/>
        <v>233.13906733005825</v>
      </c>
      <c r="J231">
        <v>330000</v>
      </c>
      <c r="K231" s="14">
        <f t="shared" si="39"/>
        <v>141.7998900561002</v>
      </c>
      <c r="AM231">
        <v>330000</v>
      </c>
      <c r="AN231" s="14">
        <f t="shared" si="40"/>
        <v>240</v>
      </c>
      <c r="AP231">
        <v>330000</v>
      </c>
      <c r="AQ231" s="14">
        <f t="shared" si="41"/>
        <v>230.43306512411988</v>
      </c>
      <c r="AS231">
        <v>330000</v>
      </c>
      <c r="AT231" s="14">
        <f t="shared" si="42"/>
        <v>187.0362292865677</v>
      </c>
      <c r="AV231">
        <v>330000</v>
      </c>
      <c r="AW231" s="14">
        <f t="shared" si="43"/>
        <v>119.37496152549494</v>
      </c>
      <c r="BY231">
        <v>330000</v>
      </c>
      <c r="BZ231" s="14">
        <f t="shared" si="44"/>
        <v>240</v>
      </c>
      <c r="CB231">
        <v>330000</v>
      </c>
      <c r="CC231" s="14">
        <f t="shared" si="45"/>
        <v>240</v>
      </c>
      <c r="CE231">
        <v>330000</v>
      </c>
      <c r="CF231" s="14">
        <f t="shared" si="46"/>
        <v>240</v>
      </c>
      <c r="CH231">
        <v>330000</v>
      </c>
      <c r="CI231" s="14">
        <f t="shared" si="47"/>
        <v>152.74930108978469</v>
      </c>
    </row>
    <row r="232" spans="1:87" x14ac:dyDescent="0.25">
      <c r="A232">
        <v>340000</v>
      </c>
      <c r="B232" s="14">
        <f t="shared" si="36"/>
        <v>240</v>
      </c>
      <c r="D232">
        <v>340000</v>
      </c>
      <c r="E232" s="14">
        <f t="shared" si="37"/>
        <v>240</v>
      </c>
      <c r="G232">
        <v>340000</v>
      </c>
      <c r="H232" s="14">
        <f t="shared" si="38"/>
        <v>235.4706126753336</v>
      </c>
      <c r="J232">
        <v>340000</v>
      </c>
      <c r="K232" s="14">
        <f t="shared" si="39"/>
        <v>143.21798303128048</v>
      </c>
      <c r="AM232">
        <v>340000</v>
      </c>
      <c r="AN232" s="14">
        <f t="shared" si="40"/>
        <v>240</v>
      </c>
      <c r="AP232">
        <v>340000</v>
      </c>
      <c r="AQ232" s="14">
        <f t="shared" si="41"/>
        <v>232.51321630068182</v>
      </c>
      <c r="AS232">
        <v>340000</v>
      </c>
      <c r="AT232" s="14">
        <f t="shared" si="42"/>
        <v>188.72463121881907</v>
      </c>
      <c r="AV232">
        <v>340000</v>
      </c>
      <c r="AW232" s="14">
        <f t="shared" si="43"/>
        <v>120.45257582765912</v>
      </c>
      <c r="BY232">
        <v>340000</v>
      </c>
      <c r="BZ232" s="14">
        <f t="shared" si="44"/>
        <v>240</v>
      </c>
      <c r="CB232">
        <v>340000</v>
      </c>
      <c r="CC232" s="14">
        <f t="shared" si="45"/>
        <v>240</v>
      </c>
      <c r="CE232">
        <v>340000</v>
      </c>
      <c r="CF232" s="14">
        <f t="shared" si="46"/>
        <v>240</v>
      </c>
      <c r="CH232">
        <v>340000</v>
      </c>
      <c r="CI232" s="14">
        <f t="shared" si="47"/>
        <v>154.27689543949415</v>
      </c>
    </row>
    <row r="233" spans="1:87" x14ac:dyDescent="0.25">
      <c r="A233">
        <v>350000</v>
      </c>
      <c r="B233" s="14">
        <f t="shared" si="36"/>
        <v>240</v>
      </c>
      <c r="D233">
        <v>350000</v>
      </c>
      <c r="E233" s="14">
        <f t="shared" si="37"/>
        <v>240</v>
      </c>
      <c r="G233">
        <v>350000</v>
      </c>
      <c r="H233" s="14">
        <f t="shared" si="38"/>
        <v>237.75687811052538</v>
      </c>
      <c r="J233">
        <v>350000</v>
      </c>
      <c r="K233" s="14">
        <f t="shared" si="39"/>
        <v>144.60853585051387</v>
      </c>
      <c r="AM233">
        <v>350000</v>
      </c>
      <c r="AN233" s="14">
        <f t="shared" si="40"/>
        <v>240</v>
      </c>
      <c r="AP233">
        <v>350000</v>
      </c>
      <c r="AQ233" s="14">
        <f t="shared" si="41"/>
        <v>234.5510322663537</v>
      </c>
      <c r="AS233">
        <v>350000</v>
      </c>
      <c r="AT233" s="14">
        <f t="shared" si="42"/>
        <v>190.37867081593129</v>
      </c>
      <c r="AV233">
        <v>350000</v>
      </c>
      <c r="AW233" s="14">
        <f t="shared" si="43"/>
        <v>121.50825853693991</v>
      </c>
      <c r="BY233">
        <v>350000</v>
      </c>
      <c r="BZ233" s="14">
        <f t="shared" si="44"/>
        <v>240</v>
      </c>
      <c r="CB233">
        <v>350000</v>
      </c>
      <c r="CC233" s="14">
        <f t="shared" si="45"/>
        <v>240</v>
      </c>
      <c r="CE233">
        <v>350000</v>
      </c>
      <c r="CF233" s="14">
        <f t="shared" si="46"/>
        <v>240</v>
      </c>
      <c r="CH233">
        <v>350000</v>
      </c>
      <c r="CI233" s="14">
        <f t="shared" si="47"/>
        <v>155.77482305553318</v>
      </c>
    </row>
    <row r="234" spans="1:87" x14ac:dyDescent="0.25">
      <c r="A234">
        <v>360000</v>
      </c>
      <c r="B234" s="14">
        <f t="shared" si="36"/>
        <v>240</v>
      </c>
      <c r="D234">
        <v>360000</v>
      </c>
      <c r="E234" s="14">
        <f t="shared" si="37"/>
        <v>240</v>
      </c>
      <c r="G234">
        <v>360000</v>
      </c>
      <c r="H234" s="14">
        <f t="shared" si="38"/>
        <v>240</v>
      </c>
      <c r="J234">
        <v>360000</v>
      </c>
      <c r="K234" s="14">
        <f t="shared" si="39"/>
        <v>145.97284789376167</v>
      </c>
      <c r="AM234">
        <v>360000</v>
      </c>
      <c r="AN234" s="14">
        <f t="shared" si="40"/>
        <v>240</v>
      </c>
      <c r="AP234">
        <v>360000</v>
      </c>
      <c r="AQ234" s="14">
        <f t="shared" si="41"/>
        <v>236.54854822828912</v>
      </c>
      <c r="AS234">
        <v>360000</v>
      </c>
      <c r="AT234" s="14">
        <f t="shared" si="42"/>
        <v>191.99999999999997</v>
      </c>
      <c r="AV234">
        <v>360000</v>
      </c>
      <c r="AW234" s="14">
        <f t="shared" si="43"/>
        <v>122.54306398456161</v>
      </c>
      <c r="BY234">
        <v>360000</v>
      </c>
      <c r="BZ234" s="14">
        <f t="shared" si="44"/>
        <v>240</v>
      </c>
      <c r="CB234">
        <v>360000</v>
      </c>
      <c r="CC234" s="14">
        <f t="shared" si="45"/>
        <v>240</v>
      </c>
      <c r="CE234">
        <v>360000</v>
      </c>
      <c r="CF234" s="14">
        <f t="shared" si="46"/>
        <v>240</v>
      </c>
      <c r="CH234">
        <v>360000</v>
      </c>
      <c r="CI234" s="14">
        <f t="shared" si="47"/>
        <v>157.24448365253383</v>
      </c>
    </row>
    <row r="235" spans="1:87" x14ac:dyDescent="0.25">
      <c r="A235">
        <v>370000</v>
      </c>
      <c r="B235" s="14">
        <f t="shared" si="36"/>
        <v>240</v>
      </c>
      <c r="D235">
        <v>370000</v>
      </c>
      <c r="E235" s="14">
        <f t="shared" si="37"/>
        <v>240</v>
      </c>
      <c r="G235">
        <v>370000</v>
      </c>
      <c r="H235" s="14">
        <f t="shared" si="38"/>
        <v>240</v>
      </c>
      <c r="J235">
        <v>370000</v>
      </c>
      <c r="K235" s="14">
        <f t="shared" si="39"/>
        <v>147.3121231430579</v>
      </c>
      <c r="AM235">
        <v>370000</v>
      </c>
      <c r="AN235" s="14">
        <f t="shared" si="40"/>
        <v>240</v>
      </c>
      <c r="AP235">
        <v>370000</v>
      </c>
      <c r="AQ235" s="14">
        <f t="shared" si="41"/>
        <v>238.50764823065492</v>
      </c>
      <c r="AS235">
        <v>370000</v>
      </c>
      <c r="AT235" s="14">
        <f t="shared" si="42"/>
        <v>193.59014799825027</v>
      </c>
      <c r="AV235">
        <v>370000</v>
      </c>
      <c r="AW235" s="14">
        <f t="shared" si="43"/>
        <v>123.55796819234563</v>
      </c>
      <c r="BY235">
        <v>370000</v>
      </c>
      <c r="BZ235" s="14">
        <f t="shared" si="44"/>
        <v>240</v>
      </c>
      <c r="CB235">
        <v>370000</v>
      </c>
      <c r="CC235" s="14">
        <f t="shared" si="45"/>
        <v>240</v>
      </c>
      <c r="CE235">
        <v>370000</v>
      </c>
      <c r="CF235" s="14">
        <f t="shared" si="46"/>
        <v>240</v>
      </c>
      <c r="CH235">
        <v>370000</v>
      </c>
      <c r="CI235" s="14">
        <f t="shared" si="47"/>
        <v>158.6871741808263</v>
      </c>
    </row>
    <row r="236" spans="1:87" x14ac:dyDescent="0.25">
      <c r="A236">
        <v>380000</v>
      </c>
      <c r="B236" s="14">
        <f t="shared" si="36"/>
        <v>240</v>
      </c>
      <c r="D236">
        <v>380000</v>
      </c>
      <c r="E236" s="14">
        <f t="shared" si="37"/>
        <v>240</v>
      </c>
      <c r="G236">
        <v>380000</v>
      </c>
      <c r="H236" s="14">
        <f t="shared" si="38"/>
        <v>240</v>
      </c>
      <c r="J236">
        <v>380000</v>
      </c>
      <c r="K236" s="14">
        <f t="shared" si="39"/>
        <v>148.6274795556206</v>
      </c>
      <c r="AM236">
        <v>380000</v>
      </c>
      <c r="AN236" s="14">
        <f t="shared" si="40"/>
        <v>240</v>
      </c>
      <c r="AP236">
        <v>380000</v>
      </c>
      <c r="AQ236" s="14">
        <f t="shared" si="41"/>
        <v>240</v>
      </c>
      <c r="AS236">
        <v>380000</v>
      </c>
      <c r="AT236" s="14">
        <f t="shared" si="42"/>
        <v>195.15053349901083</v>
      </c>
      <c r="AV236">
        <v>380000</v>
      </c>
      <c r="AW236" s="14">
        <f t="shared" si="43"/>
        <v>124.55387663120126</v>
      </c>
      <c r="BY236">
        <v>380000</v>
      </c>
      <c r="BZ236" s="14">
        <f t="shared" si="44"/>
        <v>240</v>
      </c>
      <c r="CB236">
        <v>380000</v>
      </c>
      <c r="CC236" s="14">
        <f t="shared" si="45"/>
        <v>240</v>
      </c>
      <c r="CE236">
        <v>380000</v>
      </c>
      <c r="CF236" s="14">
        <f t="shared" si="46"/>
        <v>240</v>
      </c>
      <c r="CH236">
        <v>380000</v>
      </c>
      <c r="CI236" s="14">
        <f t="shared" si="47"/>
        <v>160.10409892331677</v>
      </c>
    </row>
    <row r="237" spans="1:87" x14ac:dyDescent="0.25">
      <c r="A237">
        <v>390000</v>
      </c>
      <c r="B237" s="14">
        <f t="shared" si="36"/>
        <v>240</v>
      </c>
      <c r="D237">
        <v>390000</v>
      </c>
      <c r="E237" s="14">
        <f t="shared" si="37"/>
        <v>240</v>
      </c>
      <c r="G237">
        <v>390000</v>
      </c>
      <c r="H237" s="14">
        <f t="shared" si="38"/>
        <v>240</v>
      </c>
      <c r="J237">
        <v>390000</v>
      </c>
      <c r="K237" s="14">
        <f t="shared" si="39"/>
        <v>149.91995729536694</v>
      </c>
      <c r="AM237">
        <v>390000</v>
      </c>
      <c r="AN237" s="14">
        <f t="shared" si="40"/>
        <v>240</v>
      </c>
      <c r="AP237">
        <v>390000</v>
      </c>
      <c r="AQ237" s="14">
        <f t="shared" si="41"/>
        <v>240</v>
      </c>
      <c r="AS237">
        <v>390000</v>
      </c>
      <c r="AT237" s="14">
        <f t="shared" si="42"/>
        <v>196.6824753175438</v>
      </c>
      <c r="AV237">
        <v>390000</v>
      </c>
      <c r="AW237" s="14">
        <f t="shared" si="43"/>
        <v>125.5316310285403</v>
      </c>
      <c r="BY237">
        <v>390000</v>
      </c>
      <c r="BZ237" s="14">
        <f t="shared" si="44"/>
        <v>240</v>
      </c>
      <c r="CB237">
        <v>390000</v>
      </c>
      <c r="CC237" s="14">
        <f t="shared" si="45"/>
        <v>240</v>
      </c>
      <c r="CE237">
        <v>390000</v>
      </c>
      <c r="CF237" s="14">
        <f t="shared" si="46"/>
        <v>240</v>
      </c>
      <c r="CH237">
        <v>390000</v>
      </c>
      <c r="CI237" s="14">
        <f t="shared" si="47"/>
        <v>161.49637836261851</v>
      </c>
    </row>
    <row r="238" spans="1:87" x14ac:dyDescent="0.25">
      <c r="A238">
        <v>400000</v>
      </c>
      <c r="B238" s="14">
        <f t="shared" si="36"/>
        <v>240</v>
      </c>
      <c r="D238">
        <v>400000</v>
      </c>
      <c r="E238" s="14">
        <f t="shared" si="37"/>
        <v>240</v>
      </c>
      <c r="G238">
        <v>400000</v>
      </c>
      <c r="H238" s="14">
        <f t="shared" si="38"/>
        <v>240</v>
      </c>
      <c r="J238">
        <v>400000</v>
      </c>
      <c r="K238" s="14">
        <f t="shared" si="39"/>
        <v>151.19052598738483</v>
      </c>
      <c r="AM238">
        <v>400000</v>
      </c>
      <c r="AN238" s="14">
        <f t="shared" si="40"/>
        <v>240</v>
      </c>
      <c r="AP238">
        <v>400000</v>
      </c>
      <c r="AQ238" s="14">
        <f t="shared" si="41"/>
        <v>240</v>
      </c>
      <c r="AS238">
        <v>400000</v>
      </c>
      <c r="AT238" s="14">
        <f t="shared" si="42"/>
        <v>198.18720178766071</v>
      </c>
      <c r="AV238">
        <v>400000</v>
      </c>
      <c r="AW238" s="14">
        <f t="shared" si="43"/>
        <v>126.49201536242987</v>
      </c>
      <c r="BY238">
        <v>400000</v>
      </c>
      <c r="BZ238" s="14">
        <f t="shared" si="44"/>
        <v>240</v>
      </c>
      <c r="CB238">
        <v>400000</v>
      </c>
      <c r="CC238" s="14">
        <f t="shared" si="45"/>
        <v>240</v>
      </c>
      <c r="CE238">
        <v>400000</v>
      </c>
      <c r="CF238" s="14">
        <f t="shared" si="46"/>
        <v>240</v>
      </c>
      <c r="CH238">
        <v>400000</v>
      </c>
      <c r="CI238" s="14">
        <f t="shared" si="47"/>
        <v>162.8650569956944</v>
      </c>
    </row>
    <row r="239" spans="1:87" x14ac:dyDescent="0.25">
      <c r="A239">
        <v>410000</v>
      </c>
      <c r="B239" s="14">
        <f t="shared" si="36"/>
        <v>240</v>
      </c>
      <c r="D239">
        <v>410000</v>
      </c>
      <c r="E239" s="14">
        <f t="shared" si="37"/>
        <v>240</v>
      </c>
      <c r="G239">
        <v>410000</v>
      </c>
      <c r="H239" s="14">
        <f t="shared" si="38"/>
        <v>240</v>
      </c>
      <c r="J239">
        <v>410000</v>
      </c>
      <c r="K239" s="14">
        <f t="shared" si="39"/>
        <v>152.44009113269775</v>
      </c>
      <c r="AM239">
        <v>410000</v>
      </c>
      <c r="AN239" s="14">
        <f t="shared" si="40"/>
        <v>240</v>
      </c>
      <c r="AP239">
        <v>410000</v>
      </c>
      <c r="AQ239" s="14">
        <f t="shared" si="41"/>
        <v>240</v>
      </c>
      <c r="AS239">
        <v>410000</v>
      </c>
      <c r="AT239" s="14">
        <f t="shared" si="42"/>
        <v>199.66585905917904</v>
      </c>
      <c r="AV239">
        <v>410000</v>
      </c>
      <c r="AW239" s="14">
        <f t="shared" si="43"/>
        <v>127.43576115740333</v>
      </c>
      <c r="BY239">
        <v>410000</v>
      </c>
      <c r="BZ239" s="14">
        <f t="shared" si="44"/>
        <v>240</v>
      </c>
      <c r="CB239">
        <v>410000</v>
      </c>
      <c r="CC239" s="14">
        <f t="shared" si="45"/>
        <v>240</v>
      </c>
      <c r="CE239">
        <v>410000</v>
      </c>
      <c r="CF239" s="14">
        <f t="shared" si="46"/>
        <v>240</v>
      </c>
      <c r="CH239">
        <v>410000</v>
      </c>
      <c r="CI239" s="14">
        <f t="shared" si="47"/>
        <v>164.21111024395285</v>
      </c>
    </row>
    <row r="240" spans="1:87" x14ac:dyDescent="0.25">
      <c r="A240">
        <v>420000</v>
      </c>
      <c r="B240" s="14">
        <f t="shared" si="36"/>
        <v>240</v>
      </c>
      <c r="D240">
        <v>420000</v>
      </c>
      <c r="E240" s="14">
        <f t="shared" si="37"/>
        <v>240</v>
      </c>
      <c r="G240">
        <v>420000</v>
      </c>
      <c r="H240" s="14">
        <f t="shared" si="38"/>
        <v>240</v>
      </c>
      <c r="J240">
        <v>420000</v>
      </c>
      <c r="K240" s="14">
        <f t="shared" si="39"/>
        <v>153.66949979849937</v>
      </c>
      <c r="AM240">
        <v>420000</v>
      </c>
      <c r="AN240" s="14">
        <f t="shared" si="40"/>
        <v>240</v>
      </c>
      <c r="AP240">
        <v>420000</v>
      </c>
      <c r="AQ240" s="14">
        <f t="shared" si="41"/>
        <v>240</v>
      </c>
      <c r="AS240">
        <v>420000</v>
      </c>
      <c r="AT240" s="14">
        <f t="shared" si="42"/>
        <v>201.11951845209083</v>
      </c>
      <c r="AV240">
        <v>420000</v>
      </c>
      <c r="AW240" s="14">
        <f t="shared" si="43"/>
        <v>128.36355217822293</v>
      </c>
      <c r="BY240">
        <v>420000</v>
      </c>
      <c r="BZ240" s="14">
        <f t="shared" si="44"/>
        <v>240</v>
      </c>
      <c r="CB240">
        <v>420000</v>
      </c>
      <c r="CC240" s="14">
        <f t="shared" si="45"/>
        <v>240</v>
      </c>
      <c r="CE240">
        <v>420000</v>
      </c>
      <c r="CF240" s="14">
        <f t="shared" si="46"/>
        <v>240</v>
      </c>
      <c r="CH240">
        <v>420000</v>
      </c>
      <c r="CI240" s="14">
        <f t="shared" si="47"/>
        <v>165.5354505828673</v>
      </c>
    </row>
    <row r="241" spans="1:87" x14ac:dyDescent="0.25">
      <c r="A241">
        <v>430000</v>
      </c>
      <c r="B241" s="14">
        <f t="shared" si="36"/>
        <v>240</v>
      </c>
      <c r="D241">
        <v>430000</v>
      </c>
      <c r="E241" s="14">
        <f t="shared" si="37"/>
        <v>240</v>
      </c>
      <c r="G241">
        <v>430000</v>
      </c>
      <c r="H241" s="14">
        <f t="shared" si="38"/>
        <v>240</v>
      </c>
      <c r="J241">
        <v>430000</v>
      </c>
      <c r="K241" s="14">
        <f t="shared" si="39"/>
        <v>154.87954568088401</v>
      </c>
      <c r="AM241">
        <v>430000</v>
      </c>
      <c r="AN241" s="14">
        <f t="shared" si="40"/>
        <v>240</v>
      </c>
      <c r="AP241">
        <v>430000</v>
      </c>
      <c r="AQ241" s="14">
        <f t="shared" si="41"/>
        <v>240</v>
      </c>
      <c r="AS241">
        <v>430000</v>
      </c>
      <c r="AT241" s="14">
        <f t="shared" si="42"/>
        <v>202.54918299443699</v>
      </c>
      <c r="AV241">
        <v>430000</v>
      </c>
      <c r="AW241" s="14">
        <f t="shared" si="43"/>
        <v>129.27602860264582</v>
      </c>
      <c r="BY241">
        <v>430000</v>
      </c>
      <c r="BZ241" s="14">
        <f t="shared" si="44"/>
        <v>240</v>
      </c>
      <c r="CB241">
        <v>430000</v>
      </c>
      <c r="CC241" s="14">
        <f t="shared" si="45"/>
        <v>240</v>
      </c>
      <c r="CE241">
        <v>430000</v>
      </c>
      <c r="CF241" s="14">
        <f t="shared" si="46"/>
        <v>240</v>
      </c>
      <c r="CH241">
        <v>430000</v>
      </c>
      <c r="CI241" s="14">
        <f t="shared" si="47"/>
        <v>166.83893299563712</v>
      </c>
    </row>
    <row r="242" spans="1:87" x14ac:dyDescent="0.25">
      <c r="A242">
        <v>440000</v>
      </c>
      <c r="B242" s="14">
        <f t="shared" si="36"/>
        <v>240</v>
      </c>
      <c r="D242">
        <v>440000</v>
      </c>
      <c r="E242" s="14">
        <f t="shared" si="37"/>
        <v>240</v>
      </c>
      <c r="G242">
        <v>440000</v>
      </c>
      <c r="H242" s="14">
        <f t="shared" si="38"/>
        <v>240</v>
      </c>
      <c r="J242">
        <v>440000</v>
      </c>
      <c r="K242" s="14">
        <f t="shared" si="39"/>
        <v>156.07097362216646</v>
      </c>
      <c r="AM242">
        <v>440000</v>
      </c>
      <c r="AN242" s="14">
        <f t="shared" si="40"/>
        <v>240</v>
      </c>
      <c r="AP242">
        <v>440000</v>
      </c>
      <c r="AQ242" s="14">
        <f t="shared" si="41"/>
        <v>240</v>
      </c>
      <c r="AS242">
        <v>440000</v>
      </c>
      <c r="AT242" s="14">
        <f t="shared" si="42"/>
        <v>203.95579325124626</v>
      </c>
      <c r="AV242">
        <v>440000</v>
      </c>
      <c r="AW242" s="14">
        <f t="shared" si="43"/>
        <v>130.17379074171618</v>
      </c>
      <c r="BY242">
        <v>440000</v>
      </c>
      <c r="BZ242" s="14">
        <f t="shared" si="44"/>
        <v>240</v>
      </c>
      <c r="CB242">
        <v>440000</v>
      </c>
      <c r="CC242" s="14">
        <f t="shared" si="45"/>
        <v>240</v>
      </c>
      <c r="CE242">
        <v>440000</v>
      </c>
      <c r="CF242" s="14">
        <f t="shared" si="46"/>
        <v>240</v>
      </c>
      <c r="CH242">
        <v>440000</v>
      </c>
      <c r="CI242" s="14">
        <f t="shared" si="47"/>
        <v>168.12235983932322</v>
      </c>
    </row>
    <row r="243" spans="1:87" x14ac:dyDescent="0.25">
      <c r="A243">
        <v>450000</v>
      </c>
      <c r="B243" s="14">
        <f t="shared" si="36"/>
        <v>240</v>
      </c>
      <c r="D243">
        <v>450000</v>
      </c>
      <c r="E243" s="14">
        <f t="shared" si="37"/>
        <v>240</v>
      </c>
      <c r="G243">
        <v>450000</v>
      </c>
      <c r="H243" s="14">
        <f t="shared" si="38"/>
        <v>240</v>
      </c>
      <c r="J243">
        <v>450000</v>
      </c>
      <c r="K243" s="14">
        <f t="shared" si="39"/>
        <v>157.24448365253386</v>
      </c>
      <c r="AM243">
        <v>450000</v>
      </c>
      <c r="AN243" s="14">
        <f t="shared" si="40"/>
        <v>240</v>
      </c>
      <c r="AP243">
        <v>450000</v>
      </c>
      <c r="AQ243" s="14">
        <f t="shared" si="41"/>
        <v>240</v>
      </c>
      <c r="AS243">
        <v>450000</v>
      </c>
      <c r="AT243" s="14">
        <f t="shared" si="42"/>
        <v>205.34023253567423</v>
      </c>
      <c r="AV243">
        <v>450000</v>
      </c>
      <c r="AW243" s="14">
        <f t="shared" si="43"/>
        <v>131.05740236574948</v>
      </c>
      <c r="BY243">
        <v>450000</v>
      </c>
      <c r="BZ243" s="14">
        <f t="shared" si="44"/>
        <v>240</v>
      </c>
      <c r="CB243">
        <v>450000</v>
      </c>
      <c r="CC243" s="14">
        <f t="shared" si="45"/>
        <v>240</v>
      </c>
      <c r="CE243">
        <v>450000</v>
      </c>
      <c r="CF243" s="14">
        <f t="shared" si="46"/>
        <v>240</v>
      </c>
      <c r="CH243">
        <v>450000</v>
      </c>
      <c r="CI243" s="14">
        <f t="shared" si="47"/>
        <v>169.38648519858518</v>
      </c>
    </row>
    <row r="244" spans="1:87" x14ac:dyDescent="0.25">
      <c r="A244">
        <v>460000</v>
      </c>
      <c r="B244" s="14">
        <f t="shared" si="36"/>
        <v>240</v>
      </c>
      <c r="D244">
        <v>460000</v>
      </c>
      <c r="E244" s="14">
        <f t="shared" si="37"/>
        <v>240</v>
      </c>
      <c r="G244">
        <v>460000</v>
      </c>
      <c r="H244" s="14">
        <f t="shared" si="38"/>
        <v>240</v>
      </c>
      <c r="J244">
        <v>460000</v>
      </c>
      <c r="K244" s="14">
        <f t="shared" si="39"/>
        <v>158.40073461550961</v>
      </c>
      <c r="AM244">
        <v>460000</v>
      </c>
      <c r="AN244" s="14">
        <f t="shared" si="40"/>
        <v>240</v>
      </c>
      <c r="AP244">
        <v>460000</v>
      </c>
      <c r="AQ244" s="14">
        <f t="shared" si="41"/>
        <v>240</v>
      </c>
      <c r="AS244">
        <v>460000</v>
      </c>
      <c r="AT244" s="14">
        <f t="shared" si="42"/>
        <v>206.70333158000969</v>
      </c>
      <c r="AV244">
        <v>460000</v>
      </c>
      <c r="AW244" s="14">
        <f t="shared" si="43"/>
        <v>131.9273936855792</v>
      </c>
      <c r="BY244">
        <v>460000</v>
      </c>
      <c r="BZ244" s="14">
        <f t="shared" si="44"/>
        <v>240</v>
      </c>
      <c r="CB244">
        <v>460000</v>
      </c>
      <c r="CC244" s="14">
        <f t="shared" si="45"/>
        <v>240</v>
      </c>
      <c r="CE244">
        <v>460000</v>
      </c>
      <c r="CF244" s="14">
        <f t="shared" si="46"/>
        <v>240</v>
      </c>
      <c r="CH244">
        <v>460000</v>
      </c>
      <c r="CI244" s="14">
        <f t="shared" si="47"/>
        <v>170.63201879109403</v>
      </c>
    </row>
    <row r="245" spans="1:87" x14ac:dyDescent="0.25">
      <c r="A245">
        <v>470000</v>
      </c>
      <c r="B245" s="14">
        <f t="shared" si="36"/>
        <v>240</v>
      </c>
      <c r="D245">
        <v>470000</v>
      </c>
      <c r="E245" s="14">
        <f t="shared" si="37"/>
        <v>240</v>
      </c>
      <c r="G245">
        <v>470000</v>
      </c>
      <c r="H245" s="14">
        <f t="shared" si="38"/>
        <v>240</v>
      </c>
      <c r="J245">
        <v>470000</v>
      </c>
      <c r="K245" s="14">
        <f t="shared" si="39"/>
        <v>159.54034742815043</v>
      </c>
      <c r="AM245">
        <v>470000</v>
      </c>
      <c r="AN245" s="14">
        <f t="shared" si="40"/>
        <v>240</v>
      </c>
      <c r="AP245">
        <v>470000</v>
      </c>
      <c r="AQ245" s="14">
        <f t="shared" si="41"/>
        <v>240</v>
      </c>
      <c r="AS245">
        <v>470000</v>
      </c>
      <c r="AT245" s="14">
        <f t="shared" si="42"/>
        <v>208.04587273298418</v>
      </c>
      <c r="AV245">
        <v>470000</v>
      </c>
      <c r="AW245" s="14">
        <f t="shared" si="43"/>
        <v>132.78426403146904</v>
      </c>
      <c r="BY245">
        <v>470000</v>
      </c>
      <c r="BZ245" s="14">
        <f t="shared" si="44"/>
        <v>240</v>
      </c>
      <c r="CB245">
        <v>470000</v>
      </c>
      <c r="CC245" s="14">
        <f t="shared" si="45"/>
        <v>240</v>
      </c>
      <c r="CE245">
        <v>470000</v>
      </c>
      <c r="CF245" s="14">
        <f t="shared" si="46"/>
        <v>240</v>
      </c>
      <c r="CH245">
        <v>470000</v>
      </c>
      <c r="CI245" s="14">
        <f t="shared" si="47"/>
        <v>171.85962947947311</v>
      </c>
    </row>
    <row r="246" spans="1:87" x14ac:dyDescent="0.25">
      <c r="A246">
        <v>480000</v>
      </c>
      <c r="B246" s="14">
        <f t="shared" si="36"/>
        <v>240</v>
      </c>
      <c r="D246">
        <v>480000</v>
      </c>
      <c r="E246" s="14">
        <f t="shared" si="37"/>
        <v>240</v>
      </c>
      <c r="G246">
        <v>480000</v>
      </c>
      <c r="H246" s="14">
        <f t="shared" si="38"/>
        <v>240</v>
      </c>
      <c r="J246">
        <v>480000</v>
      </c>
      <c r="K246" s="14">
        <f t="shared" si="39"/>
        <v>160.66390801972079</v>
      </c>
      <c r="AM246">
        <v>480000</v>
      </c>
      <c r="AN246" s="14">
        <f t="shared" si="40"/>
        <v>240</v>
      </c>
      <c r="AP246">
        <v>480000</v>
      </c>
      <c r="AQ246" s="14">
        <f t="shared" si="41"/>
        <v>240</v>
      </c>
      <c r="AS246">
        <v>480000</v>
      </c>
      <c r="AT246" s="14">
        <f t="shared" si="42"/>
        <v>209.36859374041893</v>
      </c>
      <c r="AV246">
        <v>480000</v>
      </c>
      <c r="AW246" s="14">
        <f t="shared" si="43"/>
        <v>133.62848426609307</v>
      </c>
      <c r="BY246">
        <v>480000</v>
      </c>
      <c r="BZ246" s="14">
        <f t="shared" si="44"/>
        <v>240</v>
      </c>
      <c r="CB246">
        <v>480000</v>
      </c>
      <c r="CC246" s="14">
        <f t="shared" si="45"/>
        <v>240</v>
      </c>
      <c r="CE246">
        <v>480000</v>
      </c>
      <c r="CF246" s="14">
        <f t="shared" si="46"/>
        <v>240</v>
      </c>
      <c r="CH246">
        <v>480000</v>
      </c>
      <c r="CI246" s="14">
        <f t="shared" si="47"/>
        <v>173.06994843688909</v>
      </c>
    </row>
    <row r="247" spans="1:87" x14ac:dyDescent="0.25">
      <c r="A247">
        <v>490000</v>
      </c>
      <c r="B247" s="14">
        <f t="shared" si="36"/>
        <v>240</v>
      </c>
      <c r="D247">
        <v>490000</v>
      </c>
      <c r="E247" s="14">
        <f t="shared" si="37"/>
        <v>240</v>
      </c>
      <c r="G247">
        <v>490000</v>
      </c>
      <c r="H247" s="14">
        <f t="shared" si="38"/>
        <v>240</v>
      </c>
      <c r="J247">
        <v>490000</v>
      </c>
      <c r="K247" s="14">
        <f t="shared" si="39"/>
        <v>161.77196998655103</v>
      </c>
      <c r="AM247">
        <v>490000</v>
      </c>
      <c r="AN247" s="14">
        <f t="shared" si="40"/>
        <v>240</v>
      </c>
      <c r="AP247">
        <v>490000</v>
      </c>
      <c r="AQ247" s="14">
        <f t="shared" si="41"/>
        <v>240</v>
      </c>
      <c r="AS247">
        <v>490000</v>
      </c>
      <c r="AT247" s="14">
        <f t="shared" si="42"/>
        <v>210.67219115833822</v>
      </c>
      <c r="AV247">
        <v>490000</v>
      </c>
      <c r="AW247" s="14">
        <f t="shared" si="43"/>
        <v>134.46049896293769</v>
      </c>
      <c r="BY247">
        <v>490000</v>
      </c>
      <c r="BZ247" s="14">
        <f t="shared" si="44"/>
        <v>240</v>
      </c>
      <c r="CB247">
        <v>490000</v>
      </c>
      <c r="CC247" s="14">
        <f t="shared" si="45"/>
        <v>240</v>
      </c>
      <c r="CE247">
        <v>490000</v>
      </c>
      <c r="CF247" s="14">
        <f t="shared" si="46"/>
        <v>240</v>
      </c>
      <c r="CH247">
        <v>490000</v>
      </c>
      <c r="CI247" s="14">
        <f t="shared" si="47"/>
        <v>174.26357200691112</v>
      </c>
    </row>
    <row r="248" spans="1:87" x14ac:dyDescent="0.25">
      <c r="A248">
        <v>500000</v>
      </c>
      <c r="B248" s="14">
        <f t="shared" si="36"/>
        <v>240</v>
      </c>
      <c r="D248">
        <v>500000</v>
      </c>
      <c r="E248" s="14">
        <f t="shared" si="37"/>
        <v>240</v>
      </c>
      <c r="G248">
        <v>500000</v>
      </c>
      <c r="H248" s="14">
        <f t="shared" si="38"/>
        <v>240</v>
      </c>
      <c r="J248">
        <v>500000</v>
      </c>
      <c r="K248" s="14">
        <f t="shared" si="39"/>
        <v>162.86505699569443</v>
      </c>
      <c r="AM248">
        <v>500000</v>
      </c>
      <c r="AN248" s="14">
        <f t="shared" si="40"/>
        <v>240</v>
      </c>
      <c r="AP248">
        <v>500000</v>
      </c>
      <c r="AQ248" s="14">
        <f t="shared" si="41"/>
        <v>240</v>
      </c>
      <c r="AS248">
        <v>500000</v>
      </c>
      <c r="AT248" s="14">
        <f t="shared" si="42"/>
        <v>211.95732344100446</v>
      </c>
      <c r="AV248">
        <v>500000</v>
      </c>
      <c r="AW248" s="14">
        <f t="shared" si="43"/>
        <v>135.28072837722621</v>
      </c>
      <c r="BY248">
        <v>500000</v>
      </c>
      <c r="BZ248" s="14">
        <f t="shared" si="44"/>
        <v>240</v>
      </c>
      <c r="CB248">
        <v>500000</v>
      </c>
      <c r="CC248" s="14">
        <f t="shared" si="45"/>
        <v>240</v>
      </c>
      <c r="CE248">
        <v>500000</v>
      </c>
      <c r="CF248" s="14">
        <f t="shared" si="46"/>
        <v>240</v>
      </c>
      <c r="CH248">
        <v>500000</v>
      </c>
      <c r="CI248" s="14">
        <f t="shared" si="47"/>
        <v>175.44106429277198</v>
      </c>
    </row>
    <row r="249" spans="1:87" x14ac:dyDescent="0.25">
      <c r="A249">
        <v>510000</v>
      </c>
      <c r="B249" s="14">
        <f t="shared" si="36"/>
        <v>240</v>
      </c>
      <c r="D249">
        <v>510000</v>
      </c>
      <c r="E249" s="14">
        <f t="shared" si="37"/>
        <v>240</v>
      </c>
      <c r="G249">
        <v>510000</v>
      </c>
      <c r="H249" s="14">
        <f t="shared" si="38"/>
        <v>240</v>
      </c>
      <c r="J249">
        <v>510000</v>
      </c>
      <c r="K249" s="14">
        <f t="shared" si="39"/>
        <v>163.94366496566818</v>
      </c>
      <c r="AM249">
        <v>510000</v>
      </c>
      <c r="AN249" s="14">
        <f t="shared" si="40"/>
        <v>240</v>
      </c>
      <c r="AP249">
        <v>510000</v>
      </c>
      <c r="AQ249" s="14">
        <f t="shared" si="41"/>
        <v>240</v>
      </c>
      <c r="AS249">
        <v>510000</v>
      </c>
      <c r="AT249" s="14">
        <f t="shared" si="42"/>
        <v>213.22461374068325</v>
      </c>
      <c r="AV249">
        <v>510000</v>
      </c>
      <c r="AW249" s="14">
        <f t="shared" si="43"/>
        <v>136.08957023285416</v>
      </c>
      <c r="BY249">
        <v>510000</v>
      </c>
      <c r="BZ249" s="14">
        <f t="shared" si="44"/>
        <v>240</v>
      </c>
      <c r="CB249">
        <v>510000</v>
      </c>
      <c r="CC249" s="14">
        <f t="shared" si="45"/>
        <v>240</v>
      </c>
      <c r="CE249">
        <v>510000</v>
      </c>
      <c r="CF249" s="14">
        <f t="shared" si="46"/>
        <v>240</v>
      </c>
      <c r="CH249">
        <v>510000</v>
      </c>
      <c r="CI249" s="14">
        <f t="shared" si="47"/>
        <v>176.60295950650013</v>
      </c>
    </row>
    <row r="250" spans="1:87" x14ac:dyDescent="0.25">
      <c r="A250">
        <v>520000</v>
      </c>
      <c r="B250" s="14">
        <f t="shared" si="36"/>
        <v>240</v>
      </c>
      <c r="D250">
        <v>520000</v>
      </c>
      <c r="E250" s="14">
        <f t="shared" si="37"/>
        <v>240</v>
      </c>
      <c r="G250">
        <v>520000</v>
      </c>
      <c r="H250" s="14">
        <f t="shared" si="38"/>
        <v>240</v>
      </c>
      <c r="J250">
        <v>520000</v>
      </c>
      <c r="K250" s="14">
        <f t="shared" si="39"/>
        <v>165.00826404889699</v>
      </c>
      <c r="AM250">
        <v>520000</v>
      </c>
      <c r="AN250" s="14">
        <f t="shared" si="40"/>
        <v>240</v>
      </c>
      <c r="AP250">
        <v>520000</v>
      </c>
      <c r="AQ250" s="14">
        <f t="shared" si="41"/>
        <v>240</v>
      </c>
      <c r="AS250">
        <v>520000</v>
      </c>
      <c r="AT250" s="14">
        <f t="shared" si="42"/>
        <v>214.47465245113963</v>
      </c>
      <c r="AV250">
        <v>520000</v>
      </c>
      <c r="AW250" s="14">
        <f t="shared" si="43"/>
        <v>136.88740134576381</v>
      </c>
      <c r="BY250">
        <v>520000</v>
      </c>
      <c r="BZ250" s="14">
        <f t="shared" si="44"/>
        <v>240</v>
      </c>
      <c r="CB250">
        <v>520000</v>
      </c>
      <c r="CC250" s="14">
        <f t="shared" si="45"/>
        <v>240</v>
      </c>
      <c r="CE250">
        <v>520000</v>
      </c>
      <c r="CF250" s="14">
        <f t="shared" si="46"/>
        <v>240</v>
      </c>
      <c r="CH250">
        <v>520000</v>
      </c>
      <c r="CI250" s="14">
        <f t="shared" si="47"/>
        <v>177.74976410444228</v>
      </c>
    </row>
    <row r="251" spans="1:87" x14ac:dyDescent="0.25">
      <c r="A251">
        <v>530000</v>
      </c>
      <c r="B251" s="14">
        <f t="shared" si="36"/>
        <v>240</v>
      </c>
      <c r="D251">
        <v>530000</v>
      </c>
      <c r="E251" s="14">
        <f t="shared" si="37"/>
        <v>240</v>
      </c>
      <c r="G251">
        <v>530000</v>
      </c>
      <c r="H251" s="14">
        <f t="shared" si="38"/>
        <v>240</v>
      </c>
      <c r="J251">
        <v>530000</v>
      </c>
      <c r="K251" s="14">
        <f t="shared" si="39"/>
        <v>166.05930043733511</v>
      </c>
      <c r="AM251">
        <v>530000</v>
      </c>
      <c r="AN251" s="14">
        <f t="shared" si="40"/>
        <v>240</v>
      </c>
      <c r="AP251">
        <v>530000</v>
      </c>
      <c r="AQ251" s="14">
        <f t="shared" si="41"/>
        <v>240</v>
      </c>
      <c r="AS251">
        <v>530000</v>
      </c>
      <c r="AT251" s="14">
        <f t="shared" si="42"/>
        <v>215.70799952277213</v>
      </c>
      <c r="AV251">
        <v>530000</v>
      </c>
      <c r="AW251" s="14">
        <f t="shared" si="43"/>
        <v>137.67457910156693</v>
      </c>
      <c r="BY251">
        <v>530000</v>
      </c>
      <c r="BZ251" s="14">
        <f t="shared" si="44"/>
        <v>240</v>
      </c>
      <c r="CB251">
        <v>530000</v>
      </c>
      <c r="CC251" s="14">
        <f t="shared" si="45"/>
        <v>240</v>
      </c>
      <c r="CE251">
        <v>530000</v>
      </c>
      <c r="CF251" s="14">
        <f t="shared" si="46"/>
        <v>240</v>
      </c>
      <c r="CH251">
        <v>530000</v>
      </c>
      <c r="CI251" s="14">
        <f t="shared" si="47"/>
        <v>178.88195873231072</v>
      </c>
    </row>
    <row r="252" spans="1:87" x14ac:dyDescent="0.25">
      <c r="A252">
        <v>540000</v>
      </c>
      <c r="B252" s="14">
        <f t="shared" si="36"/>
        <v>240</v>
      </c>
      <c r="D252">
        <v>540000</v>
      </c>
      <c r="E252" s="14">
        <f t="shared" si="37"/>
        <v>240</v>
      </c>
      <c r="G252">
        <v>540000</v>
      </c>
      <c r="H252" s="14">
        <f t="shared" si="38"/>
        <v>240</v>
      </c>
      <c r="J252">
        <v>540000</v>
      </c>
      <c r="K252" s="14">
        <f t="shared" si="39"/>
        <v>167.09719801006003</v>
      </c>
      <c r="AM252">
        <v>540000</v>
      </c>
      <c r="AN252" s="14">
        <f t="shared" si="40"/>
        <v>240</v>
      </c>
      <c r="AP252">
        <v>540000</v>
      </c>
      <c r="AQ252" s="14">
        <f t="shared" si="41"/>
        <v>240</v>
      </c>
      <c r="AS252">
        <v>540000</v>
      </c>
      <c r="AT252" s="14">
        <f t="shared" si="42"/>
        <v>216.92518657378545</v>
      </c>
      <c r="AV252">
        <v>540000</v>
      </c>
      <c r="AW252" s="14">
        <f t="shared" si="43"/>
        <v>138.45144280299144</v>
      </c>
      <c r="BY252">
        <v>540000</v>
      </c>
      <c r="BZ252" s="14">
        <f t="shared" si="44"/>
        <v>240</v>
      </c>
      <c r="CB252">
        <v>540000</v>
      </c>
      <c r="CC252" s="14">
        <f t="shared" si="45"/>
        <v>240</v>
      </c>
      <c r="CE252">
        <v>540000</v>
      </c>
      <c r="CF252" s="14">
        <f t="shared" si="46"/>
        <v>240</v>
      </c>
      <c r="CH252">
        <v>540000</v>
      </c>
      <c r="CI252" s="14">
        <f t="shared" si="47"/>
        <v>179.99999999999997</v>
      </c>
    </row>
    <row r="253" spans="1:87" x14ac:dyDescent="0.25">
      <c r="A253">
        <v>550000</v>
      </c>
      <c r="B253" s="14">
        <f t="shared" si="36"/>
        <v>240</v>
      </c>
      <c r="D253">
        <v>550000</v>
      </c>
      <c r="E253" s="14">
        <f t="shared" si="37"/>
        <v>240</v>
      </c>
      <c r="G253">
        <v>550000</v>
      </c>
      <c r="H253" s="14">
        <f t="shared" si="38"/>
        <v>240</v>
      </c>
      <c r="J253">
        <v>550000</v>
      </c>
      <c r="K253" s="14">
        <f t="shared" si="39"/>
        <v>168.12235983932334</v>
      </c>
      <c r="AM253">
        <v>550000</v>
      </c>
      <c r="AN253" s="14">
        <f t="shared" si="40"/>
        <v>240</v>
      </c>
      <c r="AP253">
        <v>550000</v>
      </c>
      <c r="AQ253" s="14">
        <f t="shared" si="41"/>
        <v>240</v>
      </c>
      <c r="AS253">
        <v>550000</v>
      </c>
      <c r="AT253" s="14">
        <f t="shared" si="42"/>
        <v>218.12671881879609</v>
      </c>
      <c r="AV253">
        <v>550000</v>
      </c>
      <c r="AW253" s="14">
        <f t="shared" si="43"/>
        <v>139.21831490080319</v>
      </c>
      <c r="BY253">
        <v>550000</v>
      </c>
      <c r="BZ253" s="14">
        <f t="shared" si="44"/>
        <v>240</v>
      </c>
      <c r="CB253">
        <v>550000</v>
      </c>
      <c r="CC253" s="14">
        <f t="shared" si="45"/>
        <v>240</v>
      </c>
      <c r="CE253">
        <v>550000</v>
      </c>
      <c r="CF253" s="14">
        <f t="shared" si="46"/>
        <v>240</v>
      </c>
      <c r="CH253">
        <v>550000</v>
      </c>
      <c r="CI253" s="14">
        <f t="shared" si="47"/>
        <v>181.10432210393066</v>
      </c>
    </row>
    <row r="254" spans="1:87" x14ac:dyDescent="0.25">
      <c r="A254">
        <v>560000</v>
      </c>
      <c r="B254" s="14">
        <f t="shared" si="36"/>
        <v>240</v>
      </c>
      <c r="D254">
        <v>560000</v>
      </c>
      <c r="E254" s="14">
        <f t="shared" si="37"/>
        <v>240</v>
      </c>
      <c r="G254">
        <v>560000</v>
      </c>
      <c r="H254" s="14">
        <f t="shared" si="38"/>
        <v>240</v>
      </c>
      <c r="J254">
        <v>560000</v>
      </c>
      <c r="K254" s="14">
        <f t="shared" si="39"/>
        <v>169.13516956955746</v>
      </c>
      <c r="AM254">
        <v>560000</v>
      </c>
      <c r="AN254" s="14">
        <f t="shared" si="40"/>
        <v>240</v>
      </c>
      <c r="AP254">
        <v>560000</v>
      </c>
      <c r="AQ254" s="14">
        <f t="shared" si="41"/>
        <v>240</v>
      </c>
      <c r="AS254">
        <v>560000</v>
      </c>
      <c r="AT254" s="14">
        <f t="shared" si="42"/>
        <v>219.31307683366938</v>
      </c>
      <c r="AV254">
        <v>560000</v>
      </c>
      <c r="AW254" s="14">
        <f t="shared" si="43"/>
        <v>139.97550212020542</v>
      </c>
      <c r="BY254">
        <v>560000</v>
      </c>
      <c r="BZ254" s="14">
        <f t="shared" si="44"/>
        <v>240</v>
      </c>
      <c r="CB254">
        <v>560000</v>
      </c>
      <c r="CC254" s="14">
        <f t="shared" si="45"/>
        <v>240</v>
      </c>
      <c r="CE254">
        <v>560000</v>
      </c>
      <c r="CF254" s="14">
        <f t="shared" si="46"/>
        <v>240</v>
      </c>
      <c r="CH254">
        <v>560000</v>
      </c>
      <c r="CI254" s="14">
        <f t="shared" si="47"/>
        <v>182.19533831253977</v>
      </c>
    </row>
    <row r="255" spans="1:87" x14ac:dyDescent="0.25">
      <c r="A255">
        <v>570000</v>
      </c>
      <c r="B255" s="14">
        <f t="shared" si="36"/>
        <v>240</v>
      </c>
      <c r="D255">
        <v>570000</v>
      </c>
      <c r="E255" s="14">
        <f t="shared" si="37"/>
        <v>240</v>
      </c>
      <c r="G255">
        <v>570000</v>
      </c>
      <c r="H255" s="14">
        <f t="shared" si="38"/>
        <v>240</v>
      </c>
      <c r="J255">
        <v>570000</v>
      </c>
      <c r="K255" s="14">
        <f t="shared" si="39"/>
        <v>170.13599268212303</v>
      </c>
      <c r="AM255">
        <v>570000</v>
      </c>
      <c r="AN255" s="14">
        <f t="shared" si="40"/>
        <v>240</v>
      </c>
      <c r="AP255">
        <v>570000</v>
      </c>
      <c r="AQ255" s="14">
        <f t="shared" si="41"/>
        <v>240</v>
      </c>
      <c r="AS255">
        <v>570000</v>
      </c>
      <c r="AT255" s="14">
        <f t="shared" si="42"/>
        <v>220.4847181731601</v>
      </c>
      <c r="AV255">
        <v>570000</v>
      </c>
      <c r="AW255" s="14">
        <f t="shared" si="43"/>
        <v>140.72329649328955</v>
      </c>
      <c r="BY255">
        <v>570000</v>
      </c>
      <c r="BZ255" s="14">
        <f t="shared" si="44"/>
        <v>240</v>
      </c>
      <c r="CB255">
        <v>570000</v>
      </c>
      <c r="CC255" s="14">
        <f t="shared" si="45"/>
        <v>240</v>
      </c>
      <c r="CE255">
        <v>570000</v>
      </c>
      <c r="CF255" s="14">
        <f t="shared" si="46"/>
        <v>240</v>
      </c>
      <c r="CH255">
        <v>570000</v>
      </c>
      <c r="CI255" s="14">
        <f t="shared" si="47"/>
        <v>183.27344232868825</v>
      </c>
    </row>
    <row r="256" spans="1:87" x14ac:dyDescent="0.25">
      <c r="A256">
        <v>580000</v>
      </c>
      <c r="B256" s="14">
        <f t="shared" si="36"/>
        <v>240</v>
      </c>
      <c r="D256">
        <v>580000</v>
      </c>
      <c r="E256" s="14">
        <f t="shared" si="37"/>
        <v>240</v>
      </c>
      <c r="G256">
        <v>580000</v>
      </c>
      <c r="H256" s="14">
        <f t="shared" si="38"/>
        <v>240</v>
      </c>
      <c r="J256">
        <v>580000</v>
      </c>
      <c r="K256" s="14">
        <f t="shared" si="39"/>
        <v>171.1251776570891</v>
      </c>
      <c r="AM256">
        <v>580000</v>
      </c>
      <c r="AN256" s="14">
        <f t="shared" si="40"/>
        <v>240</v>
      </c>
      <c r="AP256">
        <v>580000</v>
      </c>
      <c r="AQ256" s="14">
        <f t="shared" si="41"/>
        <v>240</v>
      </c>
      <c r="AS256">
        <v>580000</v>
      </c>
      <c r="AT256" s="14">
        <f t="shared" si="42"/>
        <v>221.64207885598151</v>
      </c>
      <c r="AV256">
        <v>580000</v>
      </c>
      <c r="AW256" s="14">
        <f t="shared" si="43"/>
        <v>141.46197630687394</v>
      </c>
      <c r="BY256">
        <v>580000</v>
      </c>
      <c r="BZ256" s="14">
        <f t="shared" si="44"/>
        <v>240</v>
      </c>
      <c r="CB256">
        <v>580000</v>
      </c>
      <c r="CC256" s="14">
        <f t="shared" si="45"/>
        <v>240</v>
      </c>
      <c r="CE256">
        <v>580000</v>
      </c>
      <c r="CF256" s="14">
        <f t="shared" si="46"/>
        <v>240</v>
      </c>
      <c r="CH256">
        <v>580000</v>
      </c>
      <c r="CI256" s="14">
        <f t="shared" si="47"/>
        <v>184.33900954115086</v>
      </c>
    </row>
    <row r="257" spans="1:87" x14ac:dyDescent="0.25">
      <c r="A257">
        <v>590000</v>
      </c>
      <c r="B257" s="14">
        <f t="shared" si="36"/>
        <v>240</v>
      </c>
      <c r="D257">
        <v>590000</v>
      </c>
      <c r="E257" s="14">
        <f t="shared" si="37"/>
        <v>240</v>
      </c>
      <c r="G257">
        <v>590000</v>
      </c>
      <c r="H257" s="14">
        <f t="shared" si="38"/>
        <v>240</v>
      </c>
      <c r="J257">
        <v>590000</v>
      </c>
      <c r="K257" s="14">
        <f t="shared" si="39"/>
        <v>172.1030570420547</v>
      </c>
      <c r="AM257">
        <v>590000</v>
      </c>
      <c r="AN257" s="14">
        <f t="shared" si="40"/>
        <v>240</v>
      </c>
      <c r="AP257">
        <v>590000</v>
      </c>
      <c r="AQ257" s="14">
        <f t="shared" si="41"/>
        <v>240</v>
      </c>
      <c r="AS257">
        <v>590000</v>
      </c>
      <c r="AT257" s="14">
        <f t="shared" si="42"/>
        <v>222.78557473025995</v>
      </c>
      <c r="AV257">
        <v>590000</v>
      </c>
      <c r="AW257" s="14">
        <f t="shared" si="43"/>
        <v>142.19180697399781</v>
      </c>
      <c r="BY257">
        <v>590000</v>
      </c>
      <c r="BZ257" s="14">
        <f t="shared" si="44"/>
        <v>240</v>
      </c>
      <c r="CB257">
        <v>590000</v>
      </c>
      <c r="CC257" s="14">
        <f t="shared" si="45"/>
        <v>240</v>
      </c>
      <c r="CE257">
        <v>590000</v>
      </c>
      <c r="CF257" s="14">
        <f t="shared" si="46"/>
        <v>240</v>
      </c>
      <c r="CH257">
        <v>590000</v>
      </c>
      <c r="CI257" s="14">
        <f t="shared" si="47"/>
        <v>185.3923981759693</v>
      </c>
    </row>
    <row r="258" spans="1:87" x14ac:dyDescent="0.25">
      <c r="A258">
        <v>600000</v>
      </c>
      <c r="B258" s="14">
        <f t="shared" si="36"/>
        <v>240</v>
      </c>
      <c r="D258">
        <v>600000</v>
      </c>
      <c r="E258" s="14">
        <f t="shared" si="37"/>
        <v>240</v>
      </c>
      <c r="G258">
        <v>600000</v>
      </c>
      <c r="H258" s="14">
        <f t="shared" si="38"/>
        <v>240</v>
      </c>
      <c r="J258">
        <v>600000</v>
      </c>
      <c r="K258" s="14">
        <f t="shared" si="39"/>
        <v>173.06994843688904</v>
      </c>
      <c r="AM258">
        <v>600000</v>
      </c>
      <c r="AN258" s="14">
        <f t="shared" si="40"/>
        <v>240</v>
      </c>
      <c r="AP258">
        <v>600000</v>
      </c>
      <c r="AQ258" s="14">
        <f t="shared" si="41"/>
        <v>240</v>
      </c>
      <c r="AS258">
        <v>600000</v>
      </c>
      <c r="AT258" s="14">
        <f t="shared" si="42"/>
        <v>223.91560273085824</v>
      </c>
      <c r="AV258">
        <v>600000</v>
      </c>
      <c r="AW258" s="14">
        <f t="shared" si="43"/>
        <v>142.9130418364023</v>
      </c>
      <c r="BY258">
        <v>600000</v>
      </c>
      <c r="BZ258" s="14">
        <f t="shared" si="44"/>
        <v>240</v>
      </c>
      <c r="CB258">
        <v>600000</v>
      </c>
      <c r="CC258" s="14">
        <f t="shared" si="45"/>
        <v>240</v>
      </c>
      <c r="CE258">
        <v>600000</v>
      </c>
      <c r="CF258" s="14">
        <f t="shared" si="46"/>
        <v>240</v>
      </c>
      <c r="CH258">
        <v>600000</v>
      </c>
      <c r="CI258" s="14">
        <f t="shared" si="47"/>
        <v>186.43395035723154</v>
      </c>
    </row>
    <row r="259" spans="1:87" x14ac:dyDescent="0.25">
      <c r="A259">
        <v>610000</v>
      </c>
      <c r="B259" s="14">
        <f t="shared" si="36"/>
        <v>240</v>
      </c>
      <c r="D259">
        <v>610000</v>
      </c>
      <c r="E259" s="14">
        <f t="shared" si="37"/>
        <v>240</v>
      </c>
      <c r="G259">
        <v>610000</v>
      </c>
      <c r="H259" s="14">
        <f t="shared" si="38"/>
        <v>240</v>
      </c>
      <c r="J259">
        <v>610000</v>
      </c>
      <c r="K259" s="14">
        <f t="shared" si="39"/>
        <v>174.02615540229078</v>
      </c>
      <c r="AM259">
        <v>610000</v>
      </c>
      <c r="AN259" s="14">
        <f t="shared" si="40"/>
        <v>240</v>
      </c>
      <c r="AP259">
        <v>610000</v>
      </c>
      <c r="AQ259" s="14">
        <f t="shared" si="41"/>
        <v>240</v>
      </c>
      <c r="AS259">
        <v>610000</v>
      </c>
      <c r="AT259" s="14">
        <f t="shared" si="42"/>
        <v>225.03254203878413</v>
      </c>
      <c r="AV259">
        <v>610000</v>
      </c>
      <c r="AW259" s="14">
        <f t="shared" si="43"/>
        <v>143.62592290451707</v>
      </c>
      <c r="BY259">
        <v>610000</v>
      </c>
      <c r="BZ259" s="14">
        <f t="shared" si="44"/>
        <v>240</v>
      </c>
      <c r="CB259">
        <v>610000</v>
      </c>
      <c r="CC259" s="14">
        <f t="shared" si="45"/>
        <v>240</v>
      </c>
      <c r="CE259">
        <v>610000</v>
      </c>
      <c r="CF259" s="14">
        <f t="shared" si="46"/>
        <v>240</v>
      </c>
      <c r="CH259">
        <v>610000</v>
      </c>
      <c r="CI259" s="14">
        <f t="shared" si="47"/>
        <v>187.46399308578734</v>
      </c>
    </row>
    <row r="260" spans="1:87" x14ac:dyDescent="0.25">
      <c r="A260">
        <v>620000</v>
      </c>
      <c r="B260" s="14">
        <f t="shared" ref="B260:B323" si="48">IF(A260&lt;120000,IF(A260&gt;12,IF(A260&gt;120,(24/120^LOG(2,8))*A260^LOG(2,8),(12/12^LOG(2,10))*A260^LOG(2,10)),A260),240)</f>
        <v>240</v>
      </c>
      <c r="D260">
        <v>620000</v>
      </c>
      <c r="E260" s="14">
        <f t="shared" ref="E260:E323" si="49">IF(D260/$E$1&lt;120000,IF(D260/$E$1&gt;12,IF(D260/$E$1&gt;120,(24/120^LOG(2,8))*(D260/$E$1)^LOG(2,8),(12/12^LOG(2,10))*(D260/$E$1)^LOG(2,10)),D260/$E$1),240)</f>
        <v>240</v>
      </c>
      <c r="G260">
        <v>620000</v>
      </c>
      <c r="H260" s="14">
        <f t="shared" ref="H260:H323" si="50">IF(G260/$H$1&lt;120000,IF(G260/$H$1&gt;12,IF(G260/$H$1&gt;120,(24/120^LOG(2,8))*(G260/$H$1)^LOG(2,8),(12/12^LOG(2,10))*(G260/$H$1)^LOG(2,10)),G260/$H$1),240)</f>
        <v>240</v>
      </c>
      <c r="J260">
        <v>620000</v>
      </c>
      <c r="K260" s="14">
        <f t="shared" ref="K260:K323" si="51">IF(J260/$K$1&lt;120000,IF(J260/$K$1&gt;12,IF(J260/$K$1&gt;120,(24/120^LOG(2,8))*(J260/$K$1)^LOG(2,8),(12/12^LOG(2,10))*(J260/$K$1)^LOG(2,10)),J260/$K$1),240)</f>
        <v>174.97196829920546</v>
      </c>
      <c r="AM260">
        <v>620000</v>
      </c>
      <c r="AN260" s="14">
        <f t="shared" ref="AN260:AN323" si="52">IF(AM260&lt;(240/12*12^LOG(2,10))^LOG(10,2),IF(AM260&gt;12,(12/12^LOG(2,10))*(AM260)^LOG(2,10),AM260),240)</f>
        <v>240</v>
      </c>
      <c r="AP260">
        <v>620000</v>
      </c>
      <c r="AQ260" s="14">
        <f t="shared" ref="AQ260:AQ323" si="53">IF(AP260/$E$1&lt;(240/12*12^LOG(2,10))^LOG(10,2),IF(AP260/$E$1&gt;12,(12/12^LOG(2,10))*(AP260/$E$1)^LOG(2,10),AP260/$E$1),240)</f>
        <v>240</v>
      </c>
      <c r="AS260">
        <v>620000</v>
      </c>
      <c r="AT260" s="14">
        <f t="shared" ref="AT260:AT323" si="54">IF(AS260/$H$1&lt;(240/12*12^LOG(2,10))^LOG(10,2),IF(AS260/$H$1&gt;12,(12/12^LOG(2,10))*(AS260/$H$1)^LOG(2,10),AS260/$H$1),240)</f>
        <v>226.13675515178056</v>
      </c>
      <c r="AV260">
        <v>620000</v>
      </c>
      <c r="AW260" s="14">
        <f t="shared" ref="AW260:AW323" si="55">IF(AV260/$K$1&lt;(240/12*12^LOG(2,10))^LOG(10,2),IF(AV260/$K$1&gt;12,(12/12^LOG(2,10))*(AV260/$K$1)^LOG(2,10),AV260/$K$1),240)</f>
        <v>144.3306815407594</v>
      </c>
      <c r="BY260">
        <v>620000</v>
      </c>
      <c r="BZ260" s="14">
        <f t="shared" ref="BZ260:BZ323" si="56">IF(BY260&lt;96000,IF(BY260&gt;12,(12/12^LOG(2,8))*(BY260)^LOG(2,8),BY260),240)</f>
        <v>240</v>
      </c>
      <c r="CB260">
        <v>620000</v>
      </c>
      <c r="CC260" s="14">
        <f t="shared" ref="CC260:CC323" si="57">IF(CB260/$E$1&lt;96000,IF(CB260/$E$1&gt;12,(12/12^LOG(2,8))*(CB260/$E$1)^LOG(2,8),CB260/$E$1),240)</f>
        <v>240</v>
      </c>
      <c r="CE260">
        <v>620000</v>
      </c>
      <c r="CF260" s="14">
        <f t="shared" ref="CF260:CF323" si="58">IF(CE260/$H$1&lt;96000,IF(CE260/$H$1&gt;12,(12/12^LOG(2,8))*(CE260/$H$1)^LOG(2,8),CE260/$H$1),240)</f>
        <v>240</v>
      </c>
      <c r="CH260">
        <v>620000</v>
      </c>
      <c r="CI260" s="14">
        <f t="shared" ref="CI260:CI323" si="59">IF(CH260/$K$1&lt;96000,IF(CH260/$K$1&gt;12,(12/12^LOG(2,8))*(CH260/$K$1)^LOG(2,8),CH260/$K$1),240)</f>
        <v>188.4828391434836</v>
      </c>
    </row>
    <row r="261" spans="1:87" x14ac:dyDescent="0.25">
      <c r="A261">
        <v>630000</v>
      </c>
      <c r="B261" s="14">
        <f t="shared" si="48"/>
        <v>240</v>
      </c>
      <c r="D261">
        <v>630000</v>
      </c>
      <c r="E261" s="14">
        <f t="shared" si="49"/>
        <v>240</v>
      </c>
      <c r="G261">
        <v>630000</v>
      </c>
      <c r="H261" s="14">
        <f t="shared" si="50"/>
        <v>240</v>
      </c>
      <c r="J261">
        <v>630000</v>
      </c>
      <c r="K261" s="14">
        <f t="shared" si="51"/>
        <v>175.90766506538861</v>
      </c>
      <c r="AM261">
        <v>630000</v>
      </c>
      <c r="AN261" s="14">
        <f t="shared" si="52"/>
        <v>240</v>
      </c>
      <c r="AP261">
        <v>630000</v>
      </c>
      <c r="AQ261" s="14">
        <f t="shared" si="53"/>
        <v>240</v>
      </c>
      <c r="AS261">
        <v>630000</v>
      </c>
      <c r="AT261" s="14">
        <f t="shared" si="54"/>
        <v>227.22858887421731</v>
      </c>
      <c r="AV261">
        <v>630000</v>
      </c>
      <c r="AW261" s="14">
        <f t="shared" si="55"/>
        <v>145.02753909132738</v>
      </c>
      <c r="BY261">
        <v>630000</v>
      </c>
      <c r="BZ261" s="14">
        <f t="shared" si="56"/>
        <v>240</v>
      </c>
      <c r="CB261">
        <v>630000</v>
      </c>
      <c r="CC261" s="14">
        <f t="shared" si="57"/>
        <v>240</v>
      </c>
      <c r="CE261">
        <v>630000</v>
      </c>
      <c r="CF261" s="14">
        <f t="shared" si="58"/>
        <v>240</v>
      </c>
      <c r="CH261">
        <v>630000</v>
      </c>
      <c r="CI261" s="14">
        <f t="shared" si="59"/>
        <v>189.49078792969144</v>
      </c>
    </row>
    <row r="262" spans="1:87" x14ac:dyDescent="0.25">
      <c r="A262">
        <v>640000</v>
      </c>
      <c r="B262" s="14">
        <f t="shared" si="48"/>
        <v>240</v>
      </c>
      <c r="D262">
        <v>640000</v>
      </c>
      <c r="E262" s="14">
        <f t="shared" si="49"/>
        <v>240</v>
      </c>
      <c r="G262">
        <v>640000</v>
      </c>
      <c r="H262" s="14">
        <f t="shared" si="50"/>
        <v>240</v>
      </c>
      <c r="J262">
        <v>640000</v>
      </c>
      <c r="K262" s="14">
        <f t="shared" si="51"/>
        <v>176.83351193473857</v>
      </c>
      <c r="AM262">
        <v>640000</v>
      </c>
      <c r="AN262" s="14">
        <f t="shared" si="52"/>
        <v>240</v>
      </c>
      <c r="AP262">
        <v>640000</v>
      </c>
      <c r="AQ262" s="14">
        <f t="shared" si="53"/>
        <v>240</v>
      </c>
      <c r="AS262">
        <v>640000</v>
      </c>
      <c r="AT262" s="14">
        <f t="shared" si="54"/>
        <v>228.30837523354495</v>
      </c>
      <c r="AV262">
        <v>640000</v>
      </c>
      <c r="AW262" s="14">
        <f t="shared" si="55"/>
        <v>145.71670747112296</v>
      </c>
      <c r="BY262">
        <v>640000</v>
      </c>
      <c r="BZ262" s="14">
        <f t="shared" si="56"/>
        <v>240</v>
      </c>
      <c r="CB262">
        <v>640000</v>
      </c>
      <c r="CC262" s="14">
        <f t="shared" si="57"/>
        <v>240</v>
      </c>
      <c r="CE262">
        <v>640000</v>
      </c>
      <c r="CF262" s="14">
        <f t="shared" si="58"/>
        <v>240</v>
      </c>
      <c r="CH262">
        <v>640000</v>
      </c>
      <c r="CI262" s="14">
        <f t="shared" si="59"/>
        <v>190.48812623618392</v>
      </c>
    </row>
    <row r="263" spans="1:87" x14ac:dyDescent="0.25">
      <c r="A263">
        <v>650000</v>
      </c>
      <c r="B263" s="14">
        <f t="shared" si="48"/>
        <v>240</v>
      </c>
      <c r="D263">
        <v>650000</v>
      </c>
      <c r="E263" s="14">
        <f t="shared" si="49"/>
        <v>240</v>
      </c>
      <c r="G263">
        <v>650000</v>
      </c>
      <c r="H263" s="14">
        <f t="shared" si="50"/>
        <v>240</v>
      </c>
      <c r="J263">
        <v>650000</v>
      </c>
      <c r="K263" s="14">
        <f t="shared" si="51"/>
        <v>177.74976410444231</v>
      </c>
      <c r="AM263">
        <v>650000</v>
      </c>
      <c r="AN263" s="14">
        <f t="shared" si="52"/>
        <v>240</v>
      </c>
      <c r="AP263">
        <v>650000</v>
      </c>
      <c r="AQ263" s="14">
        <f t="shared" si="53"/>
        <v>240</v>
      </c>
      <c r="AS263">
        <v>650000</v>
      </c>
      <c r="AT263" s="14">
        <f t="shared" si="54"/>
        <v>229.37643232981762</v>
      </c>
      <c r="AV263">
        <v>650000</v>
      </c>
      <c r="AW263" s="14">
        <f t="shared" si="55"/>
        <v>146.39838970595471</v>
      </c>
      <c r="BY263">
        <v>650000</v>
      </c>
      <c r="BZ263" s="14">
        <f t="shared" si="56"/>
        <v>240</v>
      </c>
      <c r="CB263">
        <v>650000</v>
      </c>
      <c r="CC263" s="14">
        <f t="shared" si="57"/>
        <v>240</v>
      </c>
      <c r="CE263">
        <v>650000</v>
      </c>
      <c r="CF263" s="14">
        <f t="shared" si="58"/>
        <v>240</v>
      </c>
      <c r="CH263">
        <v>650000</v>
      </c>
      <c r="CI263" s="14">
        <f t="shared" si="59"/>
        <v>191.47512896579727</v>
      </c>
    </row>
    <row r="264" spans="1:87" x14ac:dyDescent="0.25">
      <c r="A264">
        <v>660000</v>
      </c>
      <c r="B264" s="14">
        <f t="shared" si="48"/>
        <v>240</v>
      </c>
      <c r="D264">
        <v>660000</v>
      </c>
      <c r="E264" s="14">
        <f t="shared" si="49"/>
        <v>240</v>
      </c>
      <c r="G264">
        <v>660000</v>
      </c>
      <c r="H264" s="14">
        <f t="shared" si="50"/>
        <v>240</v>
      </c>
      <c r="J264">
        <v>660000</v>
      </c>
      <c r="K264" s="14">
        <f t="shared" si="51"/>
        <v>178.65666635445939</v>
      </c>
      <c r="AM264">
        <v>660000</v>
      </c>
      <c r="AN264" s="14">
        <f t="shared" si="52"/>
        <v>240</v>
      </c>
      <c r="AP264">
        <v>660000</v>
      </c>
      <c r="AQ264" s="14">
        <f t="shared" si="53"/>
        <v>240</v>
      </c>
      <c r="AS264">
        <v>660000</v>
      </c>
      <c r="AT264" s="14">
        <f t="shared" si="54"/>
        <v>230.43306512411988</v>
      </c>
      <c r="AV264">
        <v>660000</v>
      </c>
      <c r="AW264" s="14">
        <f t="shared" si="55"/>
        <v>147.07278043574846</v>
      </c>
      <c r="BY264">
        <v>660000</v>
      </c>
      <c r="BZ264" s="14">
        <f t="shared" si="56"/>
        <v>240</v>
      </c>
      <c r="CB264">
        <v>660000</v>
      </c>
      <c r="CC264" s="14">
        <f t="shared" si="57"/>
        <v>240</v>
      </c>
      <c r="CE264">
        <v>660000</v>
      </c>
      <c r="CF264" s="14">
        <f t="shared" si="58"/>
        <v>240</v>
      </c>
      <c r="CH264">
        <v>660000</v>
      </c>
      <c r="CI264" s="14">
        <f t="shared" si="59"/>
        <v>192.45205979974966</v>
      </c>
    </row>
    <row r="265" spans="1:87" x14ac:dyDescent="0.25">
      <c r="A265">
        <v>670000</v>
      </c>
      <c r="B265" s="14">
        <f t="shared" si="48"/>
        <v>240</v>
      </c>
      <c r="D265">
        <v>670000</v>
      </c>
      <c r="E265" s="14">
        <f t="shared" si="49"/>
        <v>240</v>
      </c>
      <c r="G265">
        <v>670000</v>
      </c>
      <c r="H265" s="14">
        <f t="shared" si="50"/>
        <v>240</v>
      </c>
      <c r="J265">
        <v>670000</v>
      </c>
      <c r="K265" s="14">
        <f t="shared" si="51"/>
        <v>179.55445362341899</v>
      </c>
      <c r="AM265">
        <v>670000</v>
      </c>
      <c r="AN265" s="14">
        <f t="shared" si="52"/>
        <v>240</v>
      </c>
      <c r="AP265">
        <v>670000</v>
      </c>
      <c r="AQ265" s="14">
        <f t="shared" si="53"/>
        <v>240</v>
      </c>
      <c r="AS265">
        <v>670000</v>
      </c>
      <c r="AT265" s="14">
        <f t="shared" si="54"/>
        <v>231.47856617115019</v>
      </c>
      <c r="AV265">
        <v>670000</v>
      </c>
      <c r="AW265" s="14">
        <f t="shared" si="55"/>
        <v>147.74006638211378</v>
      </c>
      <c r="BY265">
        <v>670000</v>
      </c>
      <c r="BZ265" s="14">
        <f t="shared" si="56"/>
        <v>240</v>
      </c>
      <c r="CB265">
        <v>670000</v>
      </c>
      <c r="CC265" s="14">
        <f t="shared" si="57"/>
        <v>240</v>
      </c>
      <c r="CE265">
        <v>670000</v>
      </c>
      <c r="CF265" s="14">
        <f t="shared" si="58"/>
        <v>240</v>
      </c>
      <c r="CH265">
        <v>670000</v>
      </c>
      <c r="CI265" s="14">
        <f t="shared" si="59"/>
        <v>193.41917181800744</v>
      </c>
    </row>
    <row r="266" spans="1:87" x14ac:dyDescent="0.25">
      <c r="A266">
        <v>680000</v>
      </c>
      <c r="B266" s="14">
        <f t="shared" si="48"/>
        <v>240</v>
      </c>
      <c r="D266">
        <v>680000</v>
      </c>
      <c r="E266" s="14">
        <f t="shared" si="49"/>
        <v>240</v>
      </c>
      <c r="G266">
        <v>680000</v>
      </c>
      <c r="H266" s="14">
        <f t="shared" si="50"/>
        <v>240</v>
      </c>
      <c r="J266">
        <v>680000</v>
      </c>
      <c r="K266" s="14">
        <f t="shared" si="51"/>
        <v>180.44335154459708</v>
      </c>
      <c r="AM266">
        <v>680000</v>
      </c>
      <c r="AN266" s="14">
        <f t="shared" si="52"/>
        <v>240</v>
      </c>
      <c r="AP266">
        <v>680000</v>
      </c>
      <c r="AQ266" s="14">
        <f t="shared" si="53"/>
        <v>240</v>
      </c>
      <c r="AS266">
        <v>680000</v>
      </c>
      <c r="AT266" s="14">
        <f t="shared" si="54"/>
        <v>232.51321630068182</v>
      </c>
      <c r="AV266">
        <v>680000</v>
      </c>
      <c r="AW266" s="14">
        <f t="shared" si="55"/>
        <v>148.40042678328479</v>
      </c>
      <c r="BY266">
        <v>680000</v>
      </c>
      <c r="BZ266" s="14">
        <f t="shared" si="56"/>
        <v>240</v>
      </c>
      <c r="CB266">
        <v>680000</v>
      </c>
      <c r="CC266" s="14">
        <f t="shared" si="57"/>
        <v>240</v>
      </c>
      <c r="CE266">
        <v>680000</v>
      </c>
      <c r="CF266" s="14">
        <f t="shared" si="58"/>
        <v>240</v>
      </c>
      <c r="CH266">
        <v>680000</v>
      </c>
      <c r="CI266" s="14">
        <f t="shared" si="59"/>
        <v>194.37670807664909</v>
      </c>
    </row>
    <row r="267" spans="1:87" x14ac:dyDescent="0.25">
      <c r="A267">
        <v>690000</v>
      </c>
      <c r="B267" s="14">
        <f t="shared" si="48"/>
        <v>240</v>
      </c>
      <c r="D267">
        <v>690000</v>
      </c>
      <c r="E267" s="14">
        <f t="shared" si="49"/>
        <v>240</v>
      </c>
      <c r="G267">
        <v>690000</v>
      </c>
      <c r="H267" s="14">
        <f t="shared" si="50"/>
        <v>240</v>
      </c>
      <c r="J267">
        <v>690000</v>
      </c>
      <c r="K267" s="14">
        <f t="shared" si="51"/>
        <v>181.32357694528437</v>
      </c>
      <c r="AM267">
        <v>690000</v>
      </c>
      <c r="AN267" s="14">
        <f t="shared" si="52"/>
        <v>240</v>
      </c>
      <c r="AP267">
        <v>690000</v>
      </c>
      <c r="AQ267" s="14">
        <f t="shared" si="53"/>
        <v>240</v>
      </c>
      <c r="AS267">
        <v>690000</v>
      </c>
      <c r="AT267" s="14">
        <f t="shared" si="54"/>
        <v>233.53728525217025</v>
      </c>
      <c r="AV267">
        <v>690000</v>
      </c>
      <c r="AW267" s="14">
        <f t="shared" si="55"/>
        <v>149.05403379915376</v>
      </c>
      <c r="BY267">
        <v>690000</v>
      </c>
      <c r="BZ267" s="14">
        <f t="shared" si="56"/>
        <v>240</v>
      </c>
      <c r="CB267">
        <v>690000</v>
      </c>
      <c r="CC267" s="14">
        <f t="shared" si="57"/>
        <v>240</v>
      </c>
      <c r="CE267">
        <v>690000</v>
      </c>
      <c r="CF267" s="14">
        <f t="shared" si="58"/>
        <v>240</v>
      </c>
      <c r="CH267">
        <v>690000</v>
      </c>
      <c r="CI267" s="14">
        <f t="shared" si="59"/>
        <v>195.32490214579306</v>
      </c>
    </row>
    <row r="268" spans="1:87" x14ac:dyDescent="0.25">
      <c r="A268">
        <v>700000</v>
      </c>
      <c r="B268" s="14">
        <f t="shared" si="48"/>
        <v>240</v>
      </c>
      <c r="D268">
        <v>700000</v>
      </c>
      <c r="E268" s="14">
        <f t="shared" si="49"/>
        <v>240</v>
      </c>
      <c r="G268">
        <v>700000</v>
      </c>
      <c r="H268" s="14">
        <f t="shared" si="50"/>
        <v>240</v>
      </c>
      <c r="J268">
        <v>700000</v>
      </c>
      <c r="K268" s="14">
        <f t="shared" si="51"/>
        <v>182.1953383125398</v>
      </c>
      <c r="AM268">
        <v>700000</v>
      </c>
      <c r="AN268" s="14">
        <f t="shared" si="52"/>
        <v>240</v>
      </c>
      <c r="AP268">
        <v>700000</v>
      </c>
      <c r="AQ268" s="14">
        <f t="shared" si="53"/>
        <v>240</v>
      </c>
      <c r="AS268">
        <v>700000</v>
      </c>
      <c r="AT268" s="14">
        <f t="shared" si="54"/>
        <v>234.5510322663537</v>
      </c>
      <c r="AV268">
        <v>700000</v>
      </c>
      <c r="AW268" s="14">
        <f t="shared" si="55"/>
        <v>149.70105288885813</v>
      </c>
      <c r="BY268">
        <v>700000</v>
      </c>
      <c r="BZ268" s="14">
        <f t="shared" si="56"/>
        <v>240</v>
      </c>
      <c r="CB268">
        <v>700000</v>
      </c>
      <c r="CC268" s="14">
        <f t="shared" si="57"/>
        <v>240</v>
      </c>
      <c r="CE268">
        <v>700000</v>
      </c>
      <c r="CF268" s="14">
        <f t="shared" si="58"/>
        <v>240</v>
      </c>
      <c r="CH268">
        <v>700000</v>
      </c>
      <c r="CI268" s="14">
        <f t="shared" si="59"/>
        <v>196.26397861131539</v>
      </c>
    </row>
    <row r="269" spans="1:87" x14ac:dyDescent="0.25">
      <c r="A269">
        <v>710000</v>
      </c>
      <c r="B269" s="14">
        <f t="shared" si="48"/>
        <v>240</v>
      </c>
      <c r="D269">
        <v>710000</v>
      </c>
      <c r="E269" s="14">
        <f t="shared" si="49"/>
        <v>240</v>
      </c>
      <c r="G269">
        <v>710000</v>
      </c>
      <c r="H269" s="14">
        <f t="shared" si="50"/>
        <v>240</v>
      </c>
      <c r="J269">
        <v>710000</v>
      </c>
      <c r="K269" s="14">
        <f t="shared" si="51"/>
        <v>183.05883622803591</v>
      </c>
      <c r="AM269">
        <v>710000</v>
      </c>
      <c r="AN269" s="14">
        <f t="shared" si="52"/>
        <v>240</v>
      </c>
      <c r="AP269">
        <v>710000</v>
      </c>
      <c r="AQ269" s="14">
        <f t="shared" si="53"/>
        <v>240</v>
      </c>
      <c r="AS269">
        <v>710000</v>
      </c>
      <c r="AT269" s="14">
        <f t="shared" si="54"/>
        <v>235.55470663733317</v>
      </c>
      <c r="AV269">
        <v>710000</v>
      </c>
      <c r="AW269" s="14">
        <f t="shared" si="55"/>
        <v>150.34164316314258</v>
      </c>
      <c r="BY269">
        <v>710000</v>
      </c>
      <c r="BZ269" s="14">
        <f t="shared" si="56"/>
        <v>240</v>
      </c>
      <c r="CB269">
        <v>710000</v>
      </c>
      <c r="CC269" s="14">
        <f t="shared" si="57"/>
        <v>240</v>
      </c>
      <c r="CE269">
        <v>710000</v>
      </c>
      <c r="CF269" s="14">
        <f t="shared" si="58"/>
        <v>240</v>
      </c>
      <c r="CH269">
        <v>710000</v>
      </c>
      <c r="CI269" s="14">
        <f t="shared" si="59"/>
        <v>197.19415354327293</v>
      </c>
    </row>
    <row r="270" spans="1:87" x14ac:dyDescent="0.25">
      <c r="A270">
        <v>720000</v>
      </c>
      <c r="B270" s="14">
        <f t="shared" si="48"/>
        <v>240</v>
      </c>
      <c r="D270">
        <v>720000</v>
      </c>
      <c r="E270" s="14">
        <f t="shared" si="49"/>
        <v>240</v>
      </c>
      <c r="G270">
        <v>720000</v>
      </c>
      <c r="H270" s="14">
        <f t="shared" si="50"/>
        <v>240</v>
      </c>
      <c r="J270">
        <v>720000</v>
      </c>
      <c r="K270" s="14">
        <f t="shared" si="51"/>
        <v>183.91426377445279</v>
      </c>
      <c r="AM270">
        <v>720000</v>
      </c>
      <c r="AN270" s="14">
        <f t="shared" si="52"/>
        <v>240</v>
      </c>
      <c r="AP270">
        <v>720000</v>
      </c>
      <c r="AQ270" s="14">
        <f t="shared" si="53"/>
        <v>240</v>
      </c>
      <c r="AS270">
        <v>720000</v>
      </c>
      <c r="AT270" s="14">
        <f t="shared" si="54"/>
        <v>236.54854822828912</v>
      </c>
      <c r="AV270">
        <v>720000</v>
      </c>
      <c r="AW270" s="14">
        <f t="shared" si="55"/>
        <v>150.97595771351249</v>
      </c>
      <c r="BY270">
        <v>720000</v>
      </c>
      <c r="BZ270" s="14">
        <f t="shared" si="56"/>
        <v>240</v>
      </c>
      <c r="CB270">
        <v>720000</v>
      </c>
      <c r="CC270" s="14">
        <f t="shared" si="57"/>
        <v>240</v>
      </c>
      <c r="CE270">
        <v>720000</v>
      </c>
      <c r="CF270" s="14">
        <f t="shared" si="58"/>
        <v>240</v>
      </c>
      <c r="CH270">
        <v>720000</v>
      </c>
      <c r="CI270" s="14">
        <f t="shared" si="59"/>
        <v>198.11563493367763</v>
      </c>
    </row>
    <row r="271" spans="1:87" x14ac:dyDescent="0.25">
      <c r="A271">
        <v>730000</v>
      </c>
      <c r="B271" s="14">
        <f t="shared" si="48"/>
        <v>240</v>
      </c>
      <c r="D271">
        <v>730000</v>
      </c>
      <c r="E271" s="14">
        <f t="shared" si="49"/>
        <v>240</v>
      </c>
      <c r="G271">
        <v>730000</v>
      </c>
      <c r="H271" s="14">
        <f t="shared" si="50"/>
        <v>240</v>
      </c>
      <c r="J271">
        <v>730000</v>
      </c>
      <c r="K271" s="14">
        <f t="shared" si="51"/>
        <v>184.7618069156504</v>
      </c>
      <c r="AM271">
        <v>730000</v>
      </c>
      <c r="AN271" s="14">
        <f t="shared" si="52"/>
        <v>240</v>
      </c>
      <c r="AP271">
        <v>730000</v>
      </c>
      <c r="AQ271" s="14">
        <f t="shared" si="53"/>
        <v>240</v>
      </c>
      <c r="AS271">
        <v>730000</v>
      </c>
      <c r="AT271" s="14">
        <f t="shared" si="54"/>
        <v>237.532787953698</v>
      </c>
      <c r="AV271">
        <v>730000</v>
      </c>
      <c r="AW271" s="14">
        <f t="shared" si="55"/>
        <v>151.604143920007</v>
      </c>
      <c r="BY271">
        <v>730000</v>
      </c>
      <c r="BZ271" s="14">
        <f t="shared" si="56"/>
        <v>240</v>
      </c>
      <c r="CB271">
        <v>730000</v>
      </c>
      <c r="CC271" s="14">
        <f t="shared" si="57"/>
        <v>240</v>
      </c>
      <c r="CE271">
        <v>730000</v>
      </c>
      <c r="CF271" s="14">
        <f t="shared" si="58"/>
        <v>240</v>
      </c>
      <c r="CH271">
        <v>730000</v>
      </c>
      <c r="CI271" s="14">
        <f t="shared" si="59"/>
        <v>199.02862310602498</v>
      </c>
    </row>
    <row r="272" spans="1:87" x14ac:dyDescent="0.25">
      <c r="A272">
        <v>740000</v>
      </c>
      <c r="B272" s="14">
        <f t="shared" si="48"/>
        <v>240</v>
      </c>
      <c r="D272">
        <v>740000</v>
      </c>
      <c r="E272" s="14">
        <f t="shared" si="49"/>
        <v>240</v>
      </c>
      <c r="G272">
        <v>740000</v>
      </c>
      <c r="H272" s="14">
        <f t="shared" si="50"/>
        <v>240</v>
      </c>
      <c r="J272">
        <v>740000</v>
      </c>
      <c r="K272" s="14">
        <f t="shared" si="51"/>
        <v>185.60164485264434</v>
      </c>
      <c r="AM272">
        <v>740000</v>
      </c>
      <c r="AN272" s="14">
        <f t="shared" si="52"/>
        <v>240</v>
      </c>
      <c r="AP272">
        <v>740000</v>
      </c>
      <c r="AQ272" s="14">
        <f t="shared" si="53"/>
        <v>240</v>
      </c>
      <c r="AS272">
        <v>740000</v>
      </c>
      <c r="AT272" s="14">
        <f t="shared" si="54"/>
        <v>238.50764823065492</v>
      </c>
      <c r="AV272">
        <v>740000</v>
      </c>
      <c r="AW272" s="14">
        <f t="shared" si="55"/>
        <v>152.22634373925257</v>
      </c>
      <c r="BY272">
        <v>740000</v>
      </c>
      <c r="BZ272" s="14">
        <f t="shared" si="56"/>
        <v>240</v>
      </c>
      <c r="CB272">
        <v>740000</v>
      </c>
      <c r="CC272" s="14">
        <f t="shared" si="57"/>
        <v>240</v>
      </c>
      <c r="CE272">
        <v>740000</v>
      </c>
      <c r="CF272" s="14">
        <f t="shared" si="58"/>
        <v>240</v>
      </c>
      <c r="CH272">
        <v>740000</v>
      </c>
      <c r="CI272" s="14">
        <f t="shared" si="59"/>
        <v>199.93331109875726</v>
      </c>
    </row>
    <row r="273" spans="1:87" x14ac:dyDescent="0.25">
      <c r="A273">
        <v>750000</v>
      </c>
      <c r="B273" s="14">
        <f t="shared" si="48"/>
        <v>240</v>
      </c>
      <c r="D273">
        <v>750000</v>
      </c>
      <c r="E273" s="14">
        <f t="shared" si="49"/>
        <v>240</v>
      </c>
      <c r="G273">
        <v>750000</v>
      </c>
      <c r="H273" s="14">
        <f t="shared" si="50"/>
        <v>240</v>
      </c>
      <c r="J273">
        <v>750000</v>
      </c>
      <c r="K273" s="14">
        <f t="shared" si="51"/>
        <v>186.43395035723168</v>
      </c>
      <c r="AM273">
        <v>750000</v>
      </c>
      <c r="AN273" s="14">
        <f t="shared" si="52"/>
        <v>240</v>
      </c>
      <c r="AP273">
        <v>750000</v>
      </c>
      <c r="AQ273" s="14">
        <f t="shared" si="53"/>
        <v>240</v>
      </c>
      <c r="AS273">
        <v>750000</v>
      </c>
      <c r="AT273" s="14">
        <f t="shared" si="54"/>
        <v>239.47334340166714</v>
      </c>
      <c r="AV273">
        <v>750000</v>
      </c>
      <c r="AW273" s="14">
        <f t="shared" si="55"/>
        <v>152.84269397430941</v>
      </c>
      <c r="BY273">
        <v>750000</v>
      </c>
      <c r="BZ273" s="14">
        <f t="shared" si="56"/>
        <v>240</v>
      </c>
      <c r="CB273">
        <v>750000</v>
      </c>
      <c r="CC273" s="14">
        <f t="shared" si="57"/>
        <v>240</v>
      </c>
      <c r="CE273">
        <v>750000</v>
      </c>
      <c r="CF273" s="14">
        <f t="shared" si="58"/>
        <v>240</v>
      </c>
      <c r="CH273">
        <v>750000</v>
      </c>
      <c r="CI273" s="14">
        <f t="shared" si="59"/>
        <v>200.82988502465096</v>
      </c>
    </row>
    <row r="274" spans="1:87" x14ac:dyDescent="0.25">
      <c r="A274">
        <v>760000</v>
      </c>
      <c r="B274" s="14">
        <f t="shared" si="48"/>
        <v>240</v>
      </c>
      <c r="D274">
        <v>760000</v>
      </c>
      <c r="E274" s="14">
        <f t="shared" si="49"/>
        <v>240</v>
      </c>
      <c r="G274">
        <v>760000</v>
      </c>
      <c r="H274" s="14">
        <f t="shared" si="50"/>
        <v>240</v>
      </c>
      <c r="J274">
        <v>760000</v>
      </c>
      <c r="K274" s="14">
        <f t="shared" si="51"/>
        <v>187.2588900849463</v>
      </c>
      <c r="AM274">
        <v>760000</v>
      </c>
      <c r="AN274" s="14">
        <f t="shared" si="52"/>
        <v>240</v>
      </c>
      <c r="AP274">
        <v>760000</v>
      </c>
      <c r="AQ274" s="14">
        <f t="shared" si="53"/>
        <v>240</v>
      </c>
      <c r="AS274">
        <v>760000</v>
      </c>
      <c r="AT274" s="14">
        <f t="shared" si="54"/>
        <v>240</v>
      </c>
      <c r="AV274">
        <v>760000</v>
      </c>
      <c r="AW274" s="14">
        <f t="shared" si="55"/>
        <v>153.45332652768798</v>
      </c>
      <c r="BY274">
        <v>760000</v>
      </c>
      <c r="BZ274" s="14">
        <f t="shared" si="56"/>
        <v>240</v>
      </c>
      <c r="CB274">
        <v>760000</v>
      </c>
      <c r="CC274" s="14">
        <f t="shared" si="57"/>
        <v>240</v>
      </c>
      <c r="CE274">
        <v>760000</v>
      </c>
      <c r="CF274" s="14">
        <f t="shared" si="58"/>
        <v>240</v>
      </c>
      <c r="CH274">
        <v>760000</v>
      </c>
      <c r="CI274" s="14">
        <f t="shared" si="59"/>
        <v>201.71852440793791</v>
      </c>
    </row>
    <row r="275" spans="1:87" x14ac:dyDescent="0.25">
      <c r="A275">
        <v>770000</v>
      </c>
      <c r="B275" s="14">
        <f t="shared" si="48"/>
        <v>240</v>
      </c>
      <c r="D275">
        <v>770000</v>
      </c>
      <c r="E275" s="14">
        <f t="shared" si="49"/>
        <v>240</v>
      </c>
      <c r="G275">
        <v>770000</v>
      </c>
      <c r="H275" s="14">
        <f t="shared" si="50"/>
        <v>240</v>
      </c>
      <c r="J275">
        <v>770000</v>
      </c>
      <c r="K275" s="14">
        <f t="shared" si="51"/>
        <v>188.07662486888043</v>
      </c>
      <c r="AM275">
        <v>770000</v>
      </c>
      <c r="AN275" s="14">
        <f t="shared" si="52"/>
        <v>240</v>
      </c>
      <c r="AP275">
        <v>770000</v>
      </c>
      <c r="AQ275" s="14">
        <f t="shared" si="53"/>
        <v>240</v>
      </c>
      <c r="AS275">
        <v>770000</v>
      </c>
      <c r="AT275" s="14">
        <f t="shared" si="54"/>
        <v>240</v>
      </c>
      <c r="AV275">
        <v>770000</v>
      </c>
      <c r="AW275" s="14">
        <f t="shared" si="55"/>
        <v>154.05836863879074</v>
      </c>
      <c r="BY275">
        <v>770000</v>
      </c>
      <c r="BZ275" s="14">
        <f t="shared" si="56"/>
        <v>240</v>
      </c>
      <c r="CB275">
        <v>770000</v>
      </c>
      <c r="CC275" s="14">
        <f t="shared" si="57"/>
        <v>240</v>
      </c>
      <c r="CE275">
        <v>770000</v>
      </c>
      <c r="CF275" s="14">
        <f t="shared" si="58"/>
        <v>240</v>
      </c>
      <c r="CH275">
        <v>770000</v>
      </c>
      <c r="CI275" s="14">
        <f t="shared" si="59"/>
        <v>202.59940250081462</v>
      </c>
    </row>
    <row r="276" spans="1:87" x14ac:dyDescent="0.25">
      <c r="A276">
        <v>780000</v>
      </c>
      <c r="B276" s="14">
        <f t="shared" si="48"/>
        <v>240</v>
      </c>
      <c r="D276">
        <v>780000</v>
      </c>
      <c r="E276" s="14">
        <f t="shared" si="49"/>
        <v>240</v>
      </c>
      <c r="G276">
        <v>780000</v>
      </c>
      <c r="H276" s="14">
        <f t="shared" si="50"/>
        <v>240</v>
      </c>
      <c r="J276">
        <v>780000</v>
      </c>
      <c r="K276" s="14">
        <f t="shared" si="51"/>
        <v>188.88730999577328</v>
      </c>
      <c r="AM276">
        <v>780000</v>
      </c>
      <c r="AN276" s="14">
        <f t="shared" si="52"/>
        <v>240</v>
      </c>
      <c r="AP276">
        <v>780000</v>
      </c>
      <c r="AQ276" s="14">
        <f t="shared" si="53"/>
        <v>240</v>
      </c>
      <c r="AS276">
        <v>780000</v>
      </c>
      <c r="AT276" s="14">
        <f t="shared" si="54"/>
        <v>240</v>
      </c>
      <c r="AV276">
        <v>780000</v>
      </c>
      <c r="AW276" s="14">
        <f t="shared" si="55"/>
        <v>154.65794310692951</v>
      </c>
      <c r="BY276">
        <v>780000</v>
      </c>
      <c r="BZ276" s="14">
        <f t="shared" si="56"/>
        <v>240</v>
      </c>
      <c r="CB276">
        <v>780000</v>
      </c>
      <c r="CC276" s="14">
        <f t="shared" si="57"/>
        <v>240</v>
      </c>
      <c r="CE276">
        <v>780000</v>
      </c>
      <c r="CF276" s="14">
        <f t="shared" si="58"/>
        <v>240</v>
      </c>
      <c r="CH276">
        <v>780000</v>
      </c>
      <c r="CI276" s="14">
        <f t="shared" si="59"/>
        <v>203.47268658085005</v>
      </c>
    </row>
    <row r="277" spans="1:87" x14ac:dyDescent="0.25">
      <c r="A277">
        <v>790000</v>
      </c>
      <c r="B277" s="14">
        <f t="shared" si="48"/>
        <v>240</v>
      </c>
      <c r="D277">
        <v>790000</v>
      </c>
      <c r="E277" s="14">
        <f t="shared" si="49"/>
        <v>240</v>
      </c>
      <c r="G277">
        <v>790000</v>
      </c>
      <c r="H277" s="14">
        <f t="shared" si="50"/>
        <v>240</v>
      </c>
      <c r="J277">
        <v>790000</v>
      </c>
      <c r="K277" s="14">
        <f t="shared" si="51"/>
        <v>189.69109546564948</v>
      </c>
      <c r="AM277">
        <v>790000</v>
      </c>
      <c r="AN277" s="14">
        <f t="shared" si="52"/>
        <v>240</v>
      </c>
      <c r="AP277">
        <v>790000</v>
      </c>
      <c r="AQ277" s="14">
        <f t="shared" si="53"/>
        <v>240</v>
      </c>
      <c r="AS277">
        <v>790000</v>
      </c>
      <c r="AT277" s="14">
        <f t="shared" si="54"/>
        <v>240</v>
      </c>
      <c r="AV277">
        <v>790000</v>
      </c>
      <c r="AW277" s="14">
        <f t="shared" si="55"/>
        <v>155.25216850096422</v>
      </c>
      <c r="BY277">
        <v>790000</v>
      </c>
      <c r="BZ277" s="14">
        <f t="shared" si="56"/>
        <v>240</v>
      </c>
      <c r="CB277">
        <v>790000</v>
      </c>
      <c r="CC277" s="14">
        <f t="shared" si="57"/>
        <v>240</v>
      </c>
      <c r="CE277">
        <v>790000</v>
      </c>
      <c r="CF277" s="14">
        <f t="shared" si="58"/>
        <v>240</v>
      </c>
      <c r="CH277">
        <v>790000</v>
      </c>
      <c r="CI277" s="14">
        <f t="shared" si="59"/>
        <v>204.33853823067247</v>
      </c>
    </row>
    <row r="278" spans="1:87" x14ac:dyDescent="0.25">
      <c r="A278">
        <v>800000</v>
      </c>
      <c r="B278" s="14">
        <f t="shared" si="48"/>
        <v>240</v>
      </c>
      <c r="D278">
        <v>800000</v>
      </c>
      <c r="E278" s="14">
        <f t="shared" si="49"/>
        <v>240</v>
      </c>
      <c r="G278">
        <v>800000</v>
      </c>
      <c r="H278" s="14">
        <f t="shared" si="50"/>
        <v>240</v>
      </c>
      <c r="J278">
        <v>800000</v>
      </c>
      <c r="K278" s="14">
        <f t="shared" si="51"/>
        <v>190.48812623618406</v>
      </c>
      <c r="AM278">
        <v>800000</v>
      </c>
      <c r="AN278" s="14">
        <f t="shared" si="52"/>
        <v>240</v>
      </c>
      <c r="AP278">
        <v>800000</v>
      </c>
      <c r="AQ278" s="14">
        <f t="shared" si="53"/>
        <v>240</v>
      </c>
      <c r="AS278">
        <v>800000</v>
      </c>
      <c r="AT278" s="14">
        <f t="shared" si="54"/>
        <v>240</v>
      </c>
      <c r="AV278">
        <v>800000</v>
      </c>
      <c r="AW278" s="14">
        <f t="shared" si="55"/>
        <v>155.84115935652727</v>
      </c>
      <c r="BY278">
        <v>800000</v>
      </c>
      <c r="BZ278" s="14">
        <f t="shared" si="56"/>
        <v>240</v>
      </c>
      <c r="CB278">
        <v>800000</v>
      </c>
      <c r="CC278" s="14">
        <f t="shared" si="57"/>
        <v>240</v>
      </c>
      <c r="CE278">
        <v>800000</v>
      </c>
      <c r="CF278" s="14">
        <f t="shared" si="58"/>
        <v>240</v>
      </c>
      <c r="CH278">
        <v>800000</v>
      </c>
      <c r="CI278" s="14">
        <f t="shared" si="59"/>
        <v>205.19711360120371</v>
      </c>
    </row>
    <row r="279" spans="1:87" x14ac:dyDescent="0.25">
      <c r="A279">
        <v>810000</v>
      </c>
      <c r="B279" s="14">
        <f t="shared" si="48"/>
        <v>240</v>
      </c>
      <c r="D279">
        <v>810000</v>
      </c>
      <c r="E279" s="14">
        <f t="shared" si="49"/>
        <v>240</v>
      </c>
      <c r="G279">
        <v>810000</v>
      </c>
      <c r="H279" s="14">
        <f t="shared" si="50"/>
        <v>240</v>
      </c>
      <c r="J279">
        <v>810000</v>
      </c>
      <c r="K279" s="14">
        <f t="shared" si="51"/>
        <v>191.27854245287006</v>
      </c>
      <c r="AM279">
        <v>810000</v>
      </c>
      <c r="AN279" s="14">
        <f t="shared" si="52"/>
        <v>240</v>
      </c>
      <c r="AP279">
        <v>810000</v>
      </c>
      <c r="AQ279" s="14">
        <f t="shared" si="53"/>
        <v>240</v>
      </c>
      <c r="AS279">
        <v>810000</v>
      </c>
      <c r="AT279" s="14">
        <f t="shared" si="54"/>
        <v>240</v>
      </c>
      <c r="AV279">
        <v>810000</v>
      </c>
      <c r="AW279" s="14">
        <f t="shared" si="55"/>
        <v>156.42502636171218</v>
      </c>
      <c r="BY279">
        <v>810000</v>
      </c>
      <c r="BZ279" s="14">
        <f t="shared" si="56"/>
        <v>240</v>
      </c>
      <c r="CB279">
        <v>810000</v>
      </c>
      <c r="CC279" s="14">
        <f t="shared" si="57"/>
        <v>240</v>
      </c>
      <c r="CE279">
        <v>810000</v>
      </c>
      <c r="CF279" s="14">
        <f t="shared" si="58"/>
        <v>240</v>
      </c>
      <c r="CH279">
        <v>810000</v>
      </c>
      <c r="CI279" s="14">
        <f t="shared" si="59"/>
        <v>206.04856365959978</v>
      </c>
    </row>
    <row r="280" spans="1:87" x14ac:dyDescent="0.25">
      <c r="A280">
        <v>820000</v>
      </c>
      <c r="B280" s="14">
        <f t="shared" si="48"/>
        <v>240</v>
      </c>
      <c r="D280">
        <v>820000</v>
      </c>
      <c r="E280" s="14">
        <f t="shared" si="49"/>
        <v>240</v>
      </c>
      <c r="G280">
        <v>820000</v>
      </c>
      <c r="H280" s="14">
        <f t="shared" si="50"/>
        <v>240</v>
      </c>
      <c r="J280">
        <v>820000</v>
      </c>
      <c r="K280" s="14">
        <f t="shared" si="51"/>
        <v>192.06247966597871</v>
      </c>
      <c r="AM280">
        <v>820000</v>
      </c>
      <c r="AN280" s="14">
        <f t="shared" si="52"/>
        <v>240</v>
      </c>
      <c r="AP280">
        <v>820000</v>
      </c>
      <c r="AQ280" s="14">
        <f t="shared" si="53"/>
        <v>240</v>
      </c>
      <c r="AS280">
        <v>820000</v>
      </c>
      <c r="AT280" s="14">
        <f t="shared" si="54"/>
        <v>240</v>
      </c>
      <c r="AV280">
        <v>820000</v>
      </c>
      <c r="AW280" s="14">
        <f t="shared" si="55"/>
        <v>157.00387653203524</v>
      </c>
      <c r="BY280">
        <v>820000</v>
      </c>
      <c r="BZ280" s="14">
        <f t="shared" si="56"/>
        <v>240</v>
      </c>
      <c r="CB280">
        <v>820000</v>
      </c>
      <c r="CC280" s="14">
        <f t="shared" si="57"/>
        <v>240</v>
      </c>
      <c r="CE280">
        <v>820000</v>
      </c>
      <c r="CF280" s="14">
        <f t="shared" si="58"/>
        <v>240</v>
      </c>
      <c r="CH280">
        <v>820000</v>
      </c>
      <c r="CI280" s="14">
        <f t="shared" si="59"/>
        <v>206.89303442296389</v>
      </c>
    </row>
    <row r="281" spans="1:87" x14ac:dyDescent="0.25">
      <c r="A281">
        <v>830000</v>
      </c>
      <c r="B281" s="14">
        <f t="shared" si="48"/>
        <v>240</v>
      </c>
      <c r="D281">
        <v>830000</v>
      </c>
      <c r="E281" s="14">
        <f t="shared" si="49"/>
        <v>240</v>
      </c>
      <c r="G281">
        <v>830000</v>
      </c>
      <c r="H281" s="14">
        <f t="shared" si="50"/>
        <v>240</v>
      </c>
      <c r="J281">
        <v>830000</v>
      </c>
      <c r="K281" s="14">
        <f t="shared" si="51"/>
        <v>192.84006903522052</v>
      </c>
      <c r="AM281">
        <v>830000</v>
      </c>
      <c r="AN281" s="14">
        <f t="shared" si="52"/>
        <v>240</v>
      </c>
      <c r="AP281">
        <v>830000</v>
      </c>
      <c r="AQ281" s="14">
        <f t="shared" si="53"/>
        <v>240</v>
      </c>
      <c r="AS281">
        <v>830000</v>
      </c>
      <c r="AT281" s="14">
        <f t="shared" si="54"/>
        <v>240</v>
      </c>
      <c r="AV281">
        <v>830000</v>
      </c>
      <c r="AW281" s="14">
        <f t="shared" si="55"/>
        <v>157.577813375413</v>
      </c>
      <c r="BY281">
        <v>830000</v>
      </c>
      <c r="BZ281" s="14">
        <f t="shared" si="56"/>
        <v>240</v>
      </c>
      <c r="CB281">
        <v>830000</v>
      </c>
      <c r="CC281" s="14">
        <f t="shared" si="57"/>
        <v>240</v>
      </c>
      <c r="CE281">
        <v>830000</v>
      </c>
      <c r="CF281" s="14">
        <f t="shared" si="58"/>
        <v>240</v>
      </c>
      <c r="CH281">
        <v>830000</v>
      </c>
      <c r="CI281" s="14">
        <f t="shared" si="59"/>
        <v>207.73066717881116</v>
      </c>
    </row>
    <row r="282" spans="1:87" x14ac:dyDescent="0.25">
      <c r="A282">
        <v>840000</v>
      </c>
      <c r="B282" s="14">
        <f t="shared" si="48"/>
        <v>240</v>
      </c>
      <c r="D282">
        <v>840000</v>
      </c>
      <c r="E282" s="14">
        <f t="shared" si="49"/>
        <v>240</v>
      </c>
      <c r="G282">
        <v>840000</v>
      </c>
      <c r="H282" s="14">
        <f t="shared" si="50"/>
        <v>240</v>
      </c>
      <c r="J282">
        <v>840000</v>
      </c>
      <c r="K282" s="14">
        <f t="shared" si="51"/>
        <v>193.61143752294538</v>
      </c>
      <c r="AM282">
        <v>840000</v>
      </c>
      <c r="AN282" s="14">
        <f t="shared" si="52"/>
        <v>240</v>
      </c>
      <c r="AP282">
        <v>840000</v>
      </c>
      <c r="AQ282" s="14">
        <f t="shared" si="53"/>
        <v>240</v>
      </c>
      <c r="AS282">
        <v>840000</v>
      </c>
      <c r="AT282" s="14">
        <f t="shared" si="54"/>
        <v>240</v>
      </c>
      <c r="AV282">
        <v>840000</v>
      </c>
      <c r="AW282" s="14">
        <f t="shared" si="55"/>
        <v>158.14693704783792</v>
      </c>
      <c r="BY282">
        <v>840000</v>
      </c>
      <c r="BZ282" s="14">
        <f t="shared" si="56"/>
        <v>240</v>
      </c>
      <c r="CB282">
        <v>840000</v>
      </c>
      <c r="CC282" s="14">
        <f t="shared" si="57"/>
        <v>240</v>
      </c>
      <c r="CE282">
        <v>840000</v>
      </c>
      <c r="CF282" s="14">
        <f t="shared" si="58"/>
        <v>240</v>
      </c>
      <c r="CH282">
        <v>840000</v>
      </c>
      <c r="CI282" s="14">
        <f t="shared" si="59"/>
        <v>208.56159869318708</v>
      </c>
    </row>
    <row r="283" spans="1:87" x14ac:dyDescent="0.25">
      <c r="A283">
        <v>850000</v>
      </c>
      <c r="B283" s="14">
        <f t="shared" si="48"/>
        <v>240</v>
      </c>
      <c r="D283">
        <v>850000</v>
      </c>
      <c r="E283" s="14">
        <f t="shared" si="49"/>
        <v>240</v>
      </c>
      <c r="G283">
        <v>850000</v>
      </c>
      <c r="H283" s="14">
        <f t="shared" si="50"/>
        <v>240</v>
      </c>
      <c r="J283">
        <v>850000</v>
      </c>
      <c r="K283" s="14">
        <f t="shared" si="51"/>
        <v>194.37670807664901</v>
      </c>
      <c r="AM283">
        <v>850000</v>
      </c>
      <c r="AN283" s="14">
        <f t="shared" si="52"/>
        <v>240</v>
      </c>
      <c r="AP283">
        <v>850000</v>
      </c>
      <c r="AQ283" s="14">
        <f t="shared" si="53"/>
        <v>240</v>
      </c>
      <c r="AS283">
        <v>850000</v>
      </c>
      <c r="AT283" s="14">
        <f t="shared" si="54"/>
        <v>240</v>
      </c>
      <c r="AV283">
        <v>850000</v>
      </c>
      <c r="AW283" s="14">
        <f t="shared" si="55"/>
        <v>158.71134450038025</v>
      </c>
      <c r="BY283">
        <v>850000</v>
      </c>
      <c r="BZ283" s="14">
        <f t="shared" si="56"/>
        <v>240</v>
      </c>
      <c r="CB283">
        <v>850000</v>
      </c>
      <c r="CC283" s="14">
        <f t="shared" si="57"/>
        <v>240</v>
      </c>
      <c r="CE283">
        <v>850000</v>
      </c>
      <c r="CF283" s="14">
        <f t="shared" si="58"/>
        <v>240</v>
      </c>
      <c r="CH283">
        <v>850000</v>
      </c>
      <c r="CI283" s="14">
        <f t="shared" si="59"/>
        <v>209.38596140726662</v>
      </c>
    </row>
    <row r="284" spans="1:87" x14ac:dyDescent="0.25">
      <c r="A284">
        <v>860000</v>
      </c>
      <c r="B284" s="14">
        <f t="shared" si="48"/>
        <v>240</v>
      </c>
      <c r="D284">
        <v>860000</v>
      </c>
      <c r="E284" s="14">
        <f t="shared" si="49"/>
        <v>240</v>
      </c>
      <c r="G284">
        <v>860000</v>
      </c>
      <c r="H284" s="14">
        <f t="shared" si="50"/>
        <v>240</v>
      </c>
      <c r="J284">
        <v>860000</v>
      </c>
      <c r="K284" s="14">
        <f t="shared" si="51"/>
        <v>195.13599980150039</v>
      </c>
      <c r="AM284">
        <v>860000</v>
      </c>
      <c r="AN284" s="14">
        <f t="shared" si="52"/>
        <v>240</v>
      </c>
      <c r="AP284">
        <v>860000</v>
      </c>
      <c r="AQ284" s="14">
        <f t="shared" si="53"/>
        <v>240</v>
      </c>
      <c r="AS284">
        <v>860000</v>
      </c>
      <c r="AT284" s="14">
        <f t="shared" si="54"/>
        <v>240</v>
      </c>
      <c r="AV284">
        <v>860000</v>
      </c>
      <c r="AW284" s="14">
        <f t="shared" si="55"/>
        <v>159.27112961809709</v>
      </c>
      <c r="BY284">
        <v>860000</v>
      </c>
      <c r="BZ284" s="14">
        <f t="shared" si="56"/>
        <v>240</v>
      </c>
      <c r="CB284">
        <v>860000</v>
      </c>
      <c r="CC284" s="14">
        <f t="shared" si="57"/>
        <v>240</v>
      </c>
      <c r="CE284">
        <v>860000</v>
      </c>
      <c r="CF284" s="14">
        <f t="shared" si="58"/>
        <v>240</v>
      </c>
      <c r="CH284">
        <v>860000</v>
      </c>
      <c r="CI284" s="14">
        <f t="shared" si="59"/>
        <v>210.20388362320355</v>
      </c>
    </row>
    <row r="285" spans="1:87" x14ac:dyDescent="0.25">
      <c r="A285">
        <v>870000</v>
      </c>
      <c r="B285" s="14">
        <f t="shared" si="48"/>
        <v>240</v>
      </c>
      <c r="D285">
        <v>870000</v>
      </c>
      <c r="E285" s="14">
        <f t="shared" si="49"/>
        <v>240</v>
      </c>
      <c r="G285">
        <v>870000</v>
      </c>
      <c r="H285" s="14">
        <f t="shared" si="50"/>
        <v>240</v>
      </c>
      <c r="J285">
        <v>870000</v>
      </c>
      <c r="K285" s="14">
        <f t="shared" si="51"/>
        <v>195.88942812353918</v>
      </c>
      <c r="AM285">
        <v>870000</v>
      </c>
      <c r="AN285" s="14">
        <f t="shared" si="52"/>
        <v>240</v>
      </c>
      <c r="AP285">
        <v>870000</v>
      </c>
      <c r="AQ285" s="14">
        <f t="shared" si="53"/>
        <v>240</v>
      </c>
      <c r="AS285">
        <v>870000</v>
      </c>
      <c r="AT285" s="14">
        <f t="shared" si="54"/>
        <v>240</v>
      </c>
      <c r="AV285">
        <v>870000</v>
      </c>
      <c r="AW285" s="14">
        <f t="shared" si="55"/>
        <v>159.8263833513806</v>
      </c>
      <c r="BY285">
        <v>870000</v>
      </c>
      <c r="BZ285" s="14">
        <f t="shared" si="56"/>
        <v>240</v>
      </c>
      <c r="CB285">
        <v>870000</v>
      </c>
      <c r="CC285" s="14">
        <f t="shared" si="57"/>
        <v>240</v>
      </c>
      <c r="CE285">
        <v>870000</v>
      </c>
      <c r="CF285" s="14">
        <f t="shared" si="58"/>
        <v>240</v>
      </c>
      <c r="CH285">
        <v>870000</v>
      </c>
      <c r="CI285" s="14">
        <f t="shared" si="59"/>
        <v>211.01548967993</v>
      </c>
    </row>
    <row r="286" spans="1:87" x14ac:dyDescent="0.25">
      <c r="A286">
        <v>880000</v>
      </c>
      <c r="B286" s="14">
        <f t="shared" si="48"/>
        <v>240</v>
      </c>
      <c r="D286">
        <v>880000</v>
      </c>
      <c r="E286" s="14">
        <f t="shared" si="49"/>
        <v>240</v>
      </c>
      <c r="G286">
        <v>880000</v>
      </c>
      <c r="H286" s="14">
        <f t="shared" si="50"/>
        <v>240</v>
      </c>
      <c r="J286">
        <v>880000</v>
      </c>
      <c r="K286" s="14">
        <f t="shared" si="51"/>
        <v>196.63710494415506</v>
      </c>
      <c r="AM286">
        <v>880000</v>
      </c>
      <c r="AN286" s="14">
        <f t="shared" si="52"/>
        <v>240</v>
      </c>
      <c r="AP286">
        <v>880000</v>
      </c>
      <c r="AQ286" s="14">
        <f t="shared" si="53"/>
        <v>240</v>
      </c>
      <c r="AS286">
        <v>880000</v>
      </c>
      <c r="AT286" s="14">
        <f t="shared" si="54"/>
        <v>240</v>
      </c>
      <c r="AV286">
        <v>880000</v>
      </c>
      <c r="AW286" s="14">
        <f t="shared" si="55"/>
        <v>160.37719384023987</v>
      </c>
      <c r="BY286">
        <v>880000</v>
      </c>
      <c r="BZ286" s="14">
        <f t="shared" si="56"/>
        <v>240</v>
      </c>
      <c r="CB286">
        <v>880000</v>
      </c>
      <c r="CC286" s="14">
        <f t="shared" si="57"/>
        <v>240</v>
      </c>
      <c r="CE286">
        <v>880000</v>
      </c>
      <c r="CF286" s="14">
        <f t="shared" si="58"/>
        <v>240</v>
      </c>
      <c r="CH286">
        <v>880000</v>
      </c>
      <c r="CI286" s="14">
        <f t="shared" si="59"/>
        <v>211.82090011956382</v>
      </c>
    </row>
    <row r="287" spans="1:87" x14ac:dyDescent="0.25">
      <c r="A287">
        <v>890000</v>
      </c>
      <c r="B287" s="14">
        <f t="shared" si="48"/>
        <v>240</v>
      </c>
      <c r="D287">
        <v>890000</v>
      </c>
      <c r="E287" s="14">
        <f t="shared" si="49"/>
        <v>240</v>
      </c>
      <c r="G287">
        <v>890000</v>
      </c>
      <c r="H287" s="14">
        <f t="shared" si="50"/>
        <v>240</v>
      </c>
      <c r="J287">
        <v>890000</v>
      </c>
      <c r="K287" s="14">
        <f t="shared" si="51"/>
        <v>197.37913878640356</v>
      </c>
      <c r="AM287">
        <v>890000</v>
      </c>
      <c r="AN287" s="14">
        <f t="shared" si="52"/>
        <v>240</v>
      </c>
      <c r="AP287">
        <v>890000</v>
      </c>
      <c r="AQ287" s="14">
        <f t="shared" si="53"/>
        <v>240</v>
      </c>
      <c r="AS287">
        <v>890000</v>
      </c>
      <c r="AT287" s="14">
        <f t="shared" si="54"/>
        <v>240</v>
      </c>
      <c r="AV287">
        <v>890000</v>
      </c>
      <c r="AW287" s="14">
        <f t="shared" si="55"/>
        <v>160.92364653197333</v>
      </c>
      <c r="BY287">
        <v>890000</v>
      </c>
      <c r="BZ287" s="14">
        <f t="shared" si="56"/>
        <v>240</v>
      </c>
      <c r="CB287">
        <v>890000</v>
      </c>
      <c r="CC287" s="14">
        <f t="shared" si="57"/>
        <v>240</v>
      </c>
      <c r="CE287">
        <v>890000</v>
      </c>
      <c r="CF287" s="14">
        <f t="shared" si="58"/>
        <v>240</v>
      </c>
      <c r="CH287">
        <v>890000</v>
      </c>
      <c r="CI287" s="14">
        <f t="shared" si="59"/>
        <v>212.62023184502272</v>
      </c>
    </row>
    <row r="288" spans="1:87" x14ac:dyDescent="0.25">
      <c r="A288">
        <v>900000</v>
      </c>
      <c r="B288" s="14">
        <f t="shared" si="48"/>
        <v>240</v>
      </c>
      <c r="D288">
        <v>900000</v>
      </c>
      <c r="E288" s="14">
        <f t="shared" si="49"/>
        <v>240</v>
      </c>
      <c r="G288">
        <v>900000</v>
      </c>
      <c r="H288" s="14">
        <f t="shared" si="50"/>
        <v>240</v>
      </c>
      <c r="J288">
        <v>900000</v>
      </c>
      <c r="K288" s="14">
        <f t="shared" si="51"/>
        <v>198.11563493367774</v>
      </c>
      <c r="AM288">
        <v>900000</v>
      </c>
      <c r="AN288" s="14">
        <f t="shared" si="52"/>
        <v>240</v>
      </c>
      <c r="AP288">
        <v>900000</v>
      </c>
      <c r="AQ288" s="14">
        <f t="shared" si="53"/>
        <v>240</v>
      </c>
      <c r="AS288">
        <v>900000</v>
      </c>
      <c r="AT288" s="14">
        <f t="shared" si="54"/>
        <v>240</v>
      </c>
      <c r="AV288">
        <v>900000</v>
      </c>
      <c r="AW288" s="14">
        <f t="shared" si="55"/>
        <v>161.46582429264996</v>
      </c>
      <c r="BY288">
        <v>900000</v>
      </c>
      <c r="BZ288" s="14">
        <f t="shared" si="56"/>
        <v>240</v>
      </c>
      <c r="CB288">
        <v>900000</v>
      </c>
      <c r="CC288" s="14">
        <f t="shared" si="57"/>
        <v>240</v>
      </c>
      <c r="CE288">
        <v>900000</v>
      </c>
      <c r="CF288" s="14">
        <f t="shared" si="58"/>
        <v>240</v>
      </c>
      <c r="CH288">
        <v>900000</v>
      </c>
      <c r="CI288" s="14">
        <f t="shared" si="59"/>
        <v>213.41359826940388</v>
      </c>
    </row>
    <row r="289" spans="1:87" x14ac:dyDescent="0.25">
      <c r="A289">
        <v>910000</v>
      </c>
      <c r="B289" s="14">
        <f t="shared" si="48"/>
        <v>240</v>
      </c>
      <c r="D289">
        <v>910000</v>
      </c>
      <c r="E289" s="14">
        <f t="shared" si="49"/>
        <v>240</v>
      </c>
      <c r="G289">
        <v>910000</v>
      </c>
      <c r="H289" s="14">
        <f t="shared" si="50"/>
        <v>240</v>
      </c>
      <c r="J289">
        <v>910000</v>
      </c>
      <c r="K289" s="14">
        <f t="shared" si="51"/>
        <v>198.84669556121636</v>
      </c>
      <c r="AM289">
        <v>910000</v>
      </c>
      <c r="AN289" s="14">
        <f t="shared" si="52"/>
        <v>240</v>
      </c>
      <c r="AP289">
        <v>910000</v>
      </c>
      <c r="AQ289" s="14">
        <f t="shared" si="53"/>
        <v>240</v>
      </c>
      <c r="AS289">
        <v>910000</v>
      </c>
      <c r="AT289" s="14">
        <f t="shared" si="54"/>
        <v>240</v>
      </c>
      <c r="AV289">
        <v>910000</v>
      </c>
      <c r="AW289" s="14">
        <f t="shared" si="55"/>
        <v>162.00380751279451</v>
      </c>
      <c r="BY289">
        <v>910000</v>
      </c>
      <c r="BZ289" s="14">
        <f t="shared" si="56"/>
        <v>240</v>
      </c>
      <c r="CB289">
        <v>910000</v>
      </c>
      <c r="CC289" s="14">
        <f t="shared" si="57"/>
        <v>240</v>
      </c>
      <c r="CE289">
        <v>910000</v>
      </c>
      <c r="CF289" s="14">
        <f t="shared" si="58"/>
        <v>240</v>
      </c>
      <c r="CH289">
        <v>910000</v>
      </c>
      <c r="CI289" s="14">
        <f t="shared" si="59"/>
        <v>214.20110945764674</v>
      </c>
    </row>
    <row r="290" spans="1:87" x14ac:dyDescent="0.25">
      <c r="A290">
        <v>920000</v>
      </c>
      <c r="B290" s="14">
        <f t="shared" si="48"/>
        <v>240</v>
      </c>
      <c r="D290">
        <v>920000</v>
      </c>
      <c r="E290" s="14">
        <f t="shared" si="49"/>
        <v>240</v>
      </c>
      <c r="G290">
        <v>920000</v>
      </c>
      <c r="H290" s="14">
        <f t="shared" si="50"/>
        <v>240</v>
      </c>
      <c r="J290">
        <v>920000</v>
      </c>
      <c r="K290" s="14">
        <f t="shared" si="51"/>
        <v>199.57241986089187</v>
      </c>
      <c r="AM290">
        <v>920000</v>
      </c>
      <c r="AN290" s="14">
        <f t="shared" si="52"/>
        <v>240</v>
      </c>
      <c r="AP290">
        <v>920000</v>
      </c>
      <c r="AQ290" s="14">
        <f t="shared" si="53"/>
        <v>240</v>
      </c>
      <c r="AS290">
        <v>920000</v>
      </c>
      <c r="AT290" s="14">
        <f t="shared" si="54"/>
        <v>240</v>
      </c>
      <c r="AV290">
        <v>920000</v>
      </c>
      <c r="AW290" s="14">
        <f t="shared" si="55"/>
        <v>162.5376742076339</v>
      </c>
      <c r="BY290">
        <v>920000</v>
      </c>
      <c r="BZ290" s="14">
        <f t="shared" si="56"/>
        <v>240</v>
      </c>
      <c r="CB290">
        <v>920000</v>
      </c>
      <c r="CC290" s="14">
        <f t="shared" si="57"/>
        <v>240</v>
      </c>
      <c r="CE290">
        <v>920000</v>
      </c>
      <c r="CF290" s="14">
        <f t="shared" si="58"/>
        <v>240</v>
      </c>
      <c r="CH290">
        <v>920000</v>
      </c>
      <c r="CI290" s="14">
        <f t="shared" si="59"/>
        <v>214.98287226095673</v>
      </c>
    </row>
    <row r="291" spans="1:87" x14ac:dyDescent="0.25">
      <c r="A291">
        <v>930000</v>
      </c>
      <c r="B291" s="14">
        <f t="shared" si="48"/>
        <v>240</v>
      </c>
      <c r="D291">
        <v>930000</v>
      </c>
      <c r="E291" s="14">
        <f t="shared" si="49"/>
        <v>240</v>
      </c>
      <c r="G291">
        <v>930000</v>
      </c>
      <c r="H291" s="14">
        <f t="shared" si="50"/>
        <v>240</v>
      </c>
      <c r="J291">
        <v>930000</v>
      </c>
      <c r="K291" s="14">
        <f t="shared" si="51"/>
        <v>200.29290415969058</v>
      </c>
      <c r="AM291">
        <v>930000</v>
      </c>
      <c r="AN291" s="14">
        <f t="shared" si="52"/>
        <v>240</v>
      </c>
      <c r="AP291">
        <v>930000</v>
      </c>
      <c r="AQ291" s="14">
        <f t="shared" si="53"/>
        <v>240</v>
      </c>
      <c r="AS291">
        <v>930000</v>
      </c>
      <c r="AT291" s="14">
        <f t="shared" si="54"/>
        <v>240</v>
      </c>
      <c r="AV291">
        <v>930000</v>
      </c>
      <c r="AW291" s="14">
        <f t="shared" si="55"/>
        <v>163.06750011224403</v>
      </c>
      <c r="BY291">
        <v>930000</v>
      </c>
      <c r="BZ291" s="14">
        <f t="shared" si="56"/>
        <v>240</v>
      </c>
      <c r="CB291">
        <v>930000</v>
      </c>
      <c r="CC291" s="14">
        <f t="shared" si="57"/>
        <v>240</v>
      </c>
      <c r="CE291">
        <v>930000</v>
      </c>
      <c r="CF291" s="14">
        <f t="shared" si="58"/>
        <v>240</v>
      </c>
      <c r="CH291">
        <v>930000</v>
      </c>
      <c r="CI291" s="14">
        <f t="shared" si="59"/>
        <v>215.75899044443435</v>
      </c>
    </row>
    <row r="292" spans="1:87" x14ac:dyDescent="0.25">
      <c r="A292">
        <v>940000</v>
      </c>
      <c r="B292" s="14">
        <f t="shared" si="48"/>
        <v>240</v>
      </c>
      <c r="D292">
        <v>940000</v>
      </c>
      <c r="E292" s="14">
        <f t="shared" si="49"/>
        <v>240</v>
      </c>
      <c r="G292">
        <v>940000</v>
      </c>
      <c r="H292" s="14">
        <f t="shared" si="50"/>
        <v>240</v>
      </c>
      <c r="J292">
        <v>940000</v>
      </c>
      <c r="K292" s="14">
        <f t="shared" si="51"/>
        <v>201.00824203226813</v>
      </c>
      <c r="AM292">
        <v>940000</v>
      </c>
      <c r="AN292" s="14">
        <f t="shared" si="52"/>
        <v>240</v>
      </c>
      <c r="AP292">
        <v>940000</v>
      </c>
      <c r="AQ292" s="14">
        <f t="shared" si="53"/>
        <v>240</v>
      </c>
      <c r="AS292">
        <v>940000</v>
      </c>
      <c r="AT292" s="14">
        <f t="shared" si="54"/>
        <v>240</v>
      </c>
      <c r="AV292">
        <v>940000</v>
      </c>
      <c r="AW292" s="14">
        <f t="shared" si="55"/>
        <v>163.59335877190543</v>
      </c>
      <c r="BY292">
        <v>940000</v>
      </c>
      <c r="BZ292" s="14">
        <f t="shared" si="56"/>
        <v>240</v>
      </c>
      <c r="CB292">
        <v>940000</v>
      </c>
      <c r="CC292" s="14">
        <f t="shared" si="57"/>
        <v>240</v>
      </c>
      <c r="CE292">
        <v>940000</v>
      </c>
      <c r="CF292" s="14">
        <f t="shared" si="58"/>
        <v>240</v>
      </c>
      <c r="CH292">
        <v>940000</v>
      </c>
      <c r="CI292" s="14">
        <f t="shared" si="59"/>
        <v>216.52956480832171</v>
      </c>
    </row>
    <row r="293" spans="1:87" x14ac:dyDescent="0.25">
      <c r="A293">
        <v>950000</v>
      </c>
      <c r="B293" s="14">
        <f t="shared" si="48"/>
        <v>240</v>
      </c>
      <c r="D293">
        <v>950000</v>
      </c>
      <c r="E293" s="14">
        <f t="shared" si="49"/>
        <v>240</v>
      </c>
      <c r="G293">
        <v>950000</v>
      </c>
      <c r="H293" s="14">
        <f t="shared" si="50"/>
        <v>240</v>
      </c>
      <c r="J293">
        <v>950000</v>
      </c>
      <c r="K293" s="14">
        <f t="shared" si="51"/>
        <v>201.71852440793788</v>
      </c>
      <c r="AM293">
        <v>950000</v>
      </c>
      <c r="AN293" s="14">
        <f t="shared" si="52"/>
        <v>240</v>
      </c>
      <c r="AP293">
        <v>950000</v>
      </c>
      <c r="AQ293" s="14">
        <f t="shared" si="53"/>
        <v>240</v>
      </c>
      <c r="AS293">
        <v>950000</v>
      </c>
      <c r="AT293" s="14">
        <f t="shared" si="54"/>
        <v>240</v>
      </c>
      <c r="AV293">
        <v>950000</v>
      </c>
      <c r="AW293" s="14">
        <f t="shared" si="55"/>
        <v>164.11532162795939</v>
      </c>
      <c r="BY293">
        <v>950000</v>
      </c>
      <c r="BZ293" s="14">
        <f t="shared" si="56"/>
        <v>240</v>
      </c>
      <c r="CB293">
        <v>950000</v>
      </c>
      <c r="CC293" s="14">
        <f t="shared" si="57"/>
        <v>240</v>
      </c>
      <c r="CE293">
        <v>950000</v>
      </c>
      <c r="CF293" s="14">
        <f t="shared" si="58"/>
        <v>240</v>
      </c>
      <c r="CH293">
        <v>950000</v>
      </c>
      <c r="CI293" s="14">
        <f t="shared" si="59"/>
        <v>217.29469330325227</v>
      </c>
    </row>
    <row r="294" spans="1:87" x14ac:dyDescent="0.25">
      <c r="A294">
        <v>960000</v>
      </c>
      <c r="B294" s="14">
        <f t="shared" si="48"/>
        <v>240</v>
      </c>
      <c r="D294">
        <v>960000</v>
      </c>
      <c r="E294" s="14">
        <f t="shared" si="49"/>
        <v>240</v>
      </c>
      <c r="G294">
        <v>960000</v>
      </c>
      <c r="H294" s="14">
        <f t="shared" si="50"/>
        <v>240</v>
      </c>
      <c r="J294">
        <v>960000</v>
      </c>
      <c r="K294" s="14">
        <f t="shared" si="51"/>
        <v>202.42383967241992</v>
      </c>
      <c r="AM294">
        <v>960000</v>
      </c>
      <c r="AN294" s="14">
        <f t="shared" si="52"/>
        <v>240</v>
      </c>
      <c r="AP294">
        <v>960000</v>
      </c>
      <c r="AQ294" s="14">
        <f t="shared" si="53"/>
        <v>240</v>
      </c>
      <c r="AS294">
        <v>960000</v>
      </c>
      <c r="AT294" s="14">
        <f t="shared" si="54"/>
        <v>240</v>
      </c>
      <c r="AV294">
        <v>960000</v>
      </c>
      <c r="AW294" s="14">
        <f t="shared" si="55"/>
        <v>164.6334580994328</v>
      </c>
      <c r="BY294">
        <v>960000</v>
      </c>
      <c r="BZ294" s="14">
        <f t="shared" si="56"/>
        <v>240</v>
      </c>
      <c r="CB294">
        <v>960000</v>
      </c>
      <c r="CC294" s="14">
        <f t="shared" si="57"/>
        <v>240</v>
      </c>
      <c r="CE294">
        <v>960000</v>
      </c>
      <c r="CF294" s="14">
        <f t="shared" si="58"/>
        <v>240</v>
      </c>
      <c r="CH294">
        <v>960000</v>
      </c>
      <c r="CI294" s="14">
        <f t="shared" si="59"/>
        <v>218.05447113985682</v>
      </c>
    </row>
    <row r="295" spans="1:87" x14ac:dyDescent="0.25">
      <c r="A295">
        <v>970000</v>
      </c>
      <c r="B295" s="14">
        <f t="shared" si="48"/>
        <v>240</v>
      </c>
      <c r="D295">
        <v>970000</v>
      </c>
      <c r="E295" s="14">
        <f t="shared" si="49"/>
        <v>240</v>
      </c>
      <c r="G295">
        <v>970000</v>
      </c>
      <c r="H295" s="14">
        <f t="shared" si="50"/>
        <v>240</v>
      </c>
      <c r="J295">
        <v>970000</v>
      </c>
      <c r="K295" s="14">
        <f t="shared" si="51"/>
        <v>203.12427376466201</v>
      </c>
      <c r="AM295">
        <v>970000</v>
      </c>
      <c r="AN295" s="14">
        <f t="shared" si="52"/>
        <v>240</v>
      </c>
      <c r="AP295">
        <v>970000</v>
      </c>
      <c r="AQ295" s="14">
        <f t="shared" si="53"/>
        <v>240</v>
      </c>
      <c r="AS295">
        <v>970000</v>
      </c>
      <c r="AT295" s="14">
        <f t="shared" si="54"/>
        <v>240</v>
      </c>
      <c r="AV295">
        <v>970000</v>
      </c>
      <c r="AW295" s="14">
        <f t="shared" si="55"/>
        <v>165.14783566068081</v>
      </c>
      <c r="BY295">
        <v>970000</v>
      </c>
      <c r="BZ295" s="14">
        <f t="shared" si="56"/>
        <v>240</v>
      </c>
      <c r="CB295">
        <v>970000</v>
      </c>
      <c r="CC295" s="14">
        <f t="shared" si="57"/>
        <v>240</v>
      </c>
      <c r="CE295">
        <v>970000</v>
      </c>
      <c r="CF295" s="14">
        <f t="shared" si="58"/>
        <v>240</v>
      </c>
      <c r="CH295">
        <v>970000</v>
      </c>
      <c r="CI295" s="14">
        <f t="shared" si="59"/>
        <v>218.80899089306052</v>
      </c>
    </row>
    <row r="296" spans="1:87" x14ac:dyDescent="0.25">
      <c r="A296">
        <v>980000</v>
      </c>
      <c r="B296" s="14">
        <f t="shared" si="48"/>
        <v>240</v>
      </c>
      <c r="D296">
        <v>980000</v>
      </c>
      <c r="E296" s="14">
        <f t="shared" si="49"/>
        <v>240</v>
      </c>
      <c r="G296">
        <v>980000</v>
      </c>
      <c r="H296" s="14">
        <f t="shared" si="50"/>
        <v>240</v>
      </c>
      <c r="J296">
        <v>980000</v>
      </c>
      <c r="K296" s="14">
        <f t="shared" si="51"/>
        <v>203.81991026901733</v>
      </c>
      <c r="AM296">
        <v>980000</v>
      </c>
      <c r="AN296" s="14">
        <f t="shared" si="52"/>
        <v>240</v>
      </c>
      <c r="AP296">
        <v>980000</v>
      </c>
      <c r="AQ296" s="14">
        <f t="shared" si="53"/>
        <v>240</v>
      </c>
      <c r="AS296">
        <v>980000</v>
      </c>
      <c r="AT296" s="14">
        <f t="shared" si="54"/>
        <v>240</v>
      </c>
      <c r="AV296">
        <v>980000</v>
      </c>
      <c r="AW296" s="14">
        <f t="shared" si="55"/>
        <v>165.6585199152828</v>
      </c>
      <c r="BY296">
        <v>980000</v>
      </c>
      <c r="BZ296" s="14">
        <f t="shared" si="56"/>
        <v>240</v>
      </c>
      <c r="CB296">
        <v>980000</v>
      </c>
      <c r="CC296" s="14">
        <f t="shared" si="57"/>
        <v>240</v>
      </c>
      <c r="CE296">
        <v>980000</v>
      </c>
      <c r="CF296" s="14">
        <f t="shared" si="58"/>
        <v>240</v>
      </c>
      <c r="CH296">
        <v>980000</v>
      </c>
      <c r="CI296" s="14">
        <f t="shared" si="59"/>
        <v>219.55834260137831</v>
      </c>
    </row>
    <row r="297" spans="1:87" x14ac:dyDescent="0.25">
      <c r="A297">
        <v>990000</v>
      </c>
      <c r="B297" s="14">
        <f t="shared" si="48"/>
        <v>240</v>
      </c>
      <c r="D297">
        <v>990000</v>
      </c>
      <c r="E297" s="14">
        <f t="shared" si="49"/>
        <v>240</v>
      </c>
      <c r="G297">
        <v>990000</v>
      </c>
      <c r="H297" s="14">
        <f t="shared" si="50"/>
        <v>240</v>
      </c>
      <c r="J297">
        <v>990000</v>
      </c>
      <c r="K297" s="14">
        <f t="shared" si="51"/>
        <v>204.51083050304828</v>
      </c>
      <c r="AM297">
        <v>990000</v>
      </c>
      <c r="AN297" s="14">
        <f t="shared" si="52"/>
        <v>240</v>
      </c>
      <c r="AP297">
        <v>990000</v>
      </c>
      <c r="AQ297" s="14">
        <f t="shared" si="53"/>
        <v>240</v>
      </c>
      <c r="AS297">
        <v>990000</v>
      </c>
      <c r="AT297" s="14">
        <f t="shared" si="54"/>
        <v>240</v>
      </c>
      <c r="AV297">
        <v>990000</v>
      </c>
      <c r="AW297" s="14">
        <f t="shared" si="55"/>
        <v>166.16557466640688</v>
      </c>
      <c r="BY297">
        <v>990000</v>
      </c>
      <c r="BZ297" s="14">
        <f t="shared" si="56"/>
        <v>240</v>
      </c>
      <c r="CB297">
        <v>990000</v>
      </c>
      <c r="CC297" s="14">
        <f t="shared" si="57"/>
        <v>240</v>
      </c>
      <c r="CE297">
        <v>990000</v>
      </c>
      <c r="CF297" s="14">
        <f t="shared" si="58"/>
        <v>240</v>
      </c>
      <c r="CH297">
        <v>990000</v>
      </c>
      <c r="CI297" s="14">
        <f t="shared" si="59"/>
        <v>220.30261386149894</v>
      </c>
    </row>
    <row r="298" spans="1:87" x14ac:dyDescent="0.25">
      <c r="A298">
        <v>1000000</v>
      </c>
      <c r="B298" s="14">
        <f t="shared" si="48"/>
        <v>240</v>
      </c>
      <c r="D298">
        <v>1000000</v>
      </c>
      <c r="E298" s="14">
        <f t="shared" si="49"/>
        <v>240</v>
      </c>
      <c r="G298">
        <v>1000000</v>
      </c>
      <c r="H298" s="14">
        <f t="shared" si="50"/>
        <v>240</v>
      </c>
      <c r="J298">
        <v>1000000</v>
      </c>
      <c r="K298" s="14">
        <f t="shared" si="51"/>
        <v>205.19711360120363</v>
      </c>
      <c r="AM298">
        <v>1000000</v>
      </c>
      <c r="AN298" s="14">
        <f t="shared" si="52"/>
        <v>240</v>
      </c>
      <c r="AP298">
        <v>1000000</v>
      </c>
      <c r="AQ298" s="14">
        <f t="shared" si="53"/>
        <v>240</v>
      </c>
      <c r="AS298">
        <v>1000000</v>
      </c>
      <c r="AT298" s="14">
        <f t="shared" si="54"/>
        <v>240</v>
      </c>
      <c r="AV298">
        <v>1000000</v>
      </c>
      <c r="AW298" s="14">
        <f t="shared" si="55"/>
        <v>166.66906198384575</v>
      </c>
      <c r="BY298">
        <v>1000000</v>
      </c>
      <c r="BZ298" s="14">
        <f t="shared" si="56"/>
        <v>240</v>
      </c>
      <c r="CB298">
        <v>1000000</v>
      </c>
      <c r="CC298" s="14">
        <f t="shared" si="57"/>
        <v>240</v>
      </c>
      <c r="CE298">
        <v>1000000</v>
      </c>
      <c r="CF298" s="14">
        <f t="shared" si="58"/>
        <v>240</v>
      </c>
      <c r="CH298">
        <v>1000000</v>
      </c>
      <c r="CI298" s="14">
        <f t="shared" si="59"/>
        <v>221.04188991842315</v>
      </c>
    </row>
    <row r="299" spans="1:87" x14ac:dyDescent="0.25">
      <c r="A299">
        <v>1010000</v>
      </c>
      <c r="B299" s="14">
        <f t="shared" si="48"/>
        <v>240</v>
      </c>
      <c r="D299">
        <v>1010000</v>
      </c>
      <c r="E299" s="14">
        <f t="shared" si="49"/>
        <v>240</v>
      </c>
      <c r="G299">
        <v>1010000</v>
      </c>
      <c r="H299" s="14">
        <f t="shared" si="50"/>
        <v>240</v>
      </c>
      <c r="J299">
        <v>1010000</v>
      </c>
      <c r="K299" s="14">
        <f t="shared" si="51"/>
        <v>205.87883659460516</v>
      </c>
      <c r="AM299">
        <v>1010000</v>
      </c>
      <c r="AN299" s="14">
        <f t="shared" si="52"/>
        <v>240</v>
      </c>
      <c r="AP299">
        <v>1010000</v>
      </c>
      <c r="AQ299" s="14">
        <f t="shared" si="53"/>
        <v>240</v>
      </c>
      <c r="AS299">
        <v>1010000</v>
      </c>
      <c r="AT299" s="14">
        <f t="shared" si="54"/>
        <v>240</v>
      </c>
      <c r="AV299">
        <v>1010000</v>
      </c>
      <c r="AW299" s="14">
        <f t="shared" si="55"/>
        <v>167.16904226791405</v>
      </c>
      <c r="BY299">
        <v>1010000</v>
      </c>
      <c r="BZ299" s="14">
        <f t="shared" si="56"/>
        <v>240</v>
      </c>
      <c r="CB299">
        <v>1010000</v>
      </c>
      <c r="CC299" s="14">
        <f t="shared" si="57"/>
        <v>240</v>
      </c>
      <c r="CE299">
        <v>1010000</v>
      </c>
      <c r="CF299" s="14">
        <f t="shared" si="58"/>
        <v>240</v>
      </c>
      <c r="CH299">
        <v>1010000</v>
      </c>
      <c r="CI299" s="14">
        <f t="shared" si="59"/>
        <v>221.77625375141147</v>
      </c>
    </row>
    <row r="300" spans="1:87" x14ac:dyDescent="0.25">
      <c r="A300">
        <v>1020000</v>
      </c>
      <c r="B300" s="14">
        <f t="shared" si="48"/>
        <v>240</v>
      </c>
      <c r="D300">
        <v>1020000</v>
      </c>
      <c r="E300" s="14">
        <f t="shared" si="49"/>
        <v>240</v>
      </c>
      <c r="G300">
        <v>1020000</v>
      </c>
      <c r="H300" s="14">
        <f t="shared" si="50"/>
        <v>240</v>
      </c>
      <c r="J300">
        <v>1020000</v>
      </c>
      <c r="K300" s="14">
        <f t="shared" si="51"/>
        <v>206.5560744871579</v>
      </c>
      <c r="AM300">
        <v>1020000</v>
      </c>
      <c r="AN300" s="14">
        <f t="shared" si="52"/>
        <v>240</v>
      </c>
      <c r="AP300">
        <v>1020000</v>
      </c>
      <c r="AQ300" s="14">
        <f t="shared" si="53"/>
        <v>240</v>
      </c>
      <c r="AS300">
        <v>1020000</v>
      </c>
      <c r="AT300" s="14">
        <f t="shared" si="54"/>
        <v>240</v>
      </c>
      <c r="AV300">
        <v>1020000</v>
      </c>
      <c r="AW300" s="14">
        <f t="shared" si="55"/>
        <v>167.66557431038254</v>
      </c>
      <c r="BY300">
        <v>1020000</v>
      </c>
      <c r="BZ300" s="14">
        <f t="shared" si="56"/>
        <v>240</v>
      </c>
      <c r="CB300">
        <v>1020000</v>
      </c>
      <c r="CC300" s="14">
        <f t="shared" si="57"/>
        <v>240</v>
      </c>
      <c r="CE300">
        <v>1020000</v>
      </c>
      <c r="CF300" s="14">
        <f t="shared" si="58"/>
        <v>240</v>
      </c>
      <c r="CH300">
        <v>1020000</v>
      </c>
      <c r="CI300" s="14">
        <f t="shared" si="59"/>
        <v>222.50578615597132</v>
      </c>
    </row>
    <row r="301" spans="1:87" x14ac:dyDescent="0.25">
      <c r="A301">
        <v>1030000</v>
      </c>
      <c r="B301" s="14">
        <f t="shared" si="48"/>
        <v>240</v>
      </c>
      <c r="D301">
        <v>1030000</v>
      </c>
      <c r="E301" s="14">
        <f t="shared" si="49"/>
        <v>240</v>
      </c>
      <c r="G301">
        <v>1030000</v>
      </c>
      <c r="H301" s="14">
        <f t="shared" si="50"/>
        <v>240</v>
      </c>
      <c r="J301">
        <v>1030000</v>
      </c>
      <c r="K301" s="14">
        <f t="shared" si="51"/>
        <v>207.2289003281912</v>
      </c>
      <c r="AM301">
        <v>1030000</v>
      </c>
      <c r="AN301" s="14">
        <f t="shared" si="52"/>
        <v>240</v>
      </c>
      <c r="AP301">
        <v>1030000</v>
      </c>
      <c r="AQ301" s="14">
        <f t="shared" si="53"/>
        <v>240</v>
      </c>
      <c r="AS301">
        <v>1030000</v>
      </c>
      <c r="AT301" s="14">
        <f t="shared" si="54"/>
        <v>240</v>
      </c>
      <c r="AV301">
        <v>1030000</v>
      </c>
      <c r="AW301" s="14">
        <f t="shared" si="55"/>
        <v>168.15871535261485</v>
      </c>
      <c r="BY301">
        <v>1030000</v>
      </c>
      <c r="BZ301" s="14">
        <f t="shared" si="56"/>
        <v>240</v>
      </c>
      <c r="CB301">
        <v>1030000</v>
      </c>
      <c r="CC301" s="14">
        <f t="shared" si="57"/>
        <v>240</v>
      </c>
      <c r="CE301">
        <v>1030000</v>
      </c>
      <c r="CF301" s="14">
        <f t="shared" si="58"/>
        <v>240</v>
      </c>
      <c r="CH301">
        <v>1030000</v>
      </c>
      <c r="CI301" s="14">
        <f t="shared" si="59"/>
        <v>223.23056582210731</v>
      </c>
    </row>
    <row r="302" spans="1:87" x14ac:dyDescent="0.25">
      <c r="A302">
        <v>1040000</v>
      </c>
      <c r="B302" s="14">
        <f t="shared" si="48"/>
        <v>240</v>
      </c>
      <c r="D302">
        <v>1040000</v>
      </c>
      <c r="E302" s="14">
        <f t="shared" si="49"/>
        <v>240</v>
      </c>
      <c r="G302">
        <v>1040000</v>
      </c>
      <c r="H302" s="14">
        <f t="shared" si="50"/>
        <v>240</v>
      </c>
      <c r="J302">
        <v>1040000</v>
      </c>
      <c r="K302" s="14">
        <f t="shared" si="51"/>
        <v>207.89738528181675</v>
      </c>
      <c r="AM302">
        <v>1040000</v>
      </c>
      <c r="AN302" s="14">
        <f t="shared" si="52"/>
        <v>240</v>
      </c>
      <c r="AP302">
        <v>1040000</v>
      </c>
      <c r="AQ302" s="14">
        <f t="shared" si="53"/>
        <v>240</v>
      </c>
      <c r="AS302">
        <v>1040000</v>
      </c>
      <c r="AT302" s="14">
        <f t="shared" si="54"/>
        <v>240</v>
      </c>
      <c r="AV302">
        <v>1040000</v>
      </c>
      <c r="AW302" s="14">
        <f t="shared" si="55"/>
        <v>168.64852114106031</v>
      </c>
      <c r="BY302">
        <v>1040000</v>
      </c>
      <c r="BZ302" s="14">
        <f t="shared" si="56"/>
        <v>240</v>
      </c>
      <c r="CB302">
        <v>1040000</v>
      </c>
      <c r="CC302" s="14">
        <f t="shared" si="57"/>
        <v>240</v>
      </c>
      <c r="CE302">
        <v>1040000</v>
      </c>
      <c r="CF302" s="14">
        <f t="shared" si="58"/>
        <v>240</v>
      </c>
      <c r="CH302">
        <v>1040000</v>
      </c>
      <c r="CI302" s="14">
        <f t="shared" si="59"/>
        <v>223.95066940903496</v>
      </c>
    </row>
    <row r="303" spans="1:87" x14ac:dyDescent="0.25">
      <c r="A303">
        <v>1050000</v>
      </c>
      <c r="B303" s="14">
        <f t="shared" si="48"/>
        <v>240</v>
      </c>
      <c r="D303">
        <v>1050000</v>
      </c>
      <c r="E303" s="14">
        <f t="shared" si="49"/>
        <v>240</v>
      </c>
      <c r="G303">
        <v>1050000</v>
      </c>
      <c r="H303" s="14">
        <f t="shared" si="50"/>
        <v>240</v>
      </c>
      <c r="J303">
        <v>1050000</v>
      </c>
      <c r="K303" s="14">
        <f t="shared" si="51"/>
        <v>208.56159869318702</v>
      </c>
      <c r="AM303">
        <v>1050000</v>
      </c>
      <c r="AN303" s="14">
        <f t="shared" si="52"/>
        <v>240</v>
      </c>
      <c r="AP303">
        <v>1050000</v>
      </c>
      <c r="AQ303" s="14">
        <f t="shared" si="53"/>
        <v>240</v>
      </c>
      <c r="AS303">
        <v>1050000</v>
      </c>
      <c r="AT303" s="14">
        <f t="shared" si="54"/>
        <v>240</v>
      </c>
      <c r="AV303">
        <v>1050000</v>
      </c>
      <c r="AW303" s="14">
        <f t="shared" si="55"/>
        <v>169.13504598024832</v>
      </c>
      <c r="BY303">
        <v>1050000</v>
      </c>
      <c r="BZ303" s="14">
        <f t="shared" si="56"/>
        <v>240</v>
      </c>
      <c r="CB303">
        <v>1050000</v>
      </c>
      <c r="CC303" s="14">
        <f t="shared" si="57"/>
        <v>240</v>
      </c>
      <c r="CE303">
        <v>1050000</v>
      </c>
      <c r="CF303" s="14">
        <f t="shared" si="58"/>
        <v>240</v>
      </c>
      <c r="CH303">
        <v>1050000</v>
      </c>
      <c r="CI303" s="14">
        <f t="shared" si="59"/>
        <v>224.66617161655523</v>
      </c>
    </row>
    <row r="304" spans="1:87" x14ac:dyDescent="0.25">
      <c r="A304">
        <v>1060000</v>
      </c>
      <c r="B304" s="14">
        <f t="shared" si="48"/>
        <v>240</v>
      </c>
      <c r="D304">
        <v>1060000</v>
      </c>
      <c r="E304" s="14">
        <f t="shared" si="49"/>
        <v>240</v>
      </c>
      <c r="G304">
        <v>1060000</v>
      </c>
      <c r="H304" s="14">
        <f t="shared" si="50"/>
        <v>240</v>
      </c>
      <c r="J304">
        <v>1060000</v>
      </c>
      <c r="K304" s="14">
        <f t="shared" si="51"/>
        <v>209.22160815181545</v>
      </c>
      <c r="AM304">
        <v>1060000</v>
      </c>
      <c r="AN304" s="14">
        <f t="shared" si="52"/>
        <v>240</v>
      </c>
      <c r="AP304">
        <v>1060000</v>
      </c>
      <c r="AQ304" s="14">
        <f t="shared" si="53"/>
        <v>240</v>
      </c>
      <c r="AS304">
        <v>1060000</v>
      </c>
      <c r="AT304" s="14">
        <f t="shared" si="54"/>
        <v>240</v>
      </c>
      <c r="AV304">
        <v>1060000</v>
      </c>
      <c r="AW304" s="14">
        <f t="shared" si="55"/>
        <v>169.61834278341885</v>
      </c>
      <c r="BY304">
        <v>1060000</v>
      </c>
      <c r="BZ304" s="14">
        <f t="shared" si="56"/>
        <v>240</v>
      </c>
      <c r="CB304">
        <v>1060000</v>
      </c>
      <c r="CC304" s="14">
        <f t="shared" si="57"/>
        <v>240</v>
      </c>
      <c r="CE304">
        <v>1060000</v>
      </c>
      <c r="CF304" s="14">
        <f t="shared" si="58"/>
        <v>240</v>
      </c>
      <c r="CH304">
        <v>1060000</v>
      </c>
      <c r="CI304" s="14">
        <f t="shared" si="59"/>
        <v>225.37714525326433</v>
      </c>
    </row>
    <row r="305" spans="1:87" x14ac:dyDescent="0.25">
      <c r="A305">
        <v>1070000</v>
      </c>
      <c r="B305" s="14">
        <f t="shared" si="48"/>
        <v>240</v>
      </c>
      <c r="D305">
        <v>1070000</v>
      </c>
      <c r="E305" s="14">
        <f t="shared" si="49"/>
        <v>240</v>
      </c>
      <c r="G305">
        <v>1070000</v>
      </c>
      <c r="H305" s="14">
        <f t="shared" si="50"/>
        <v>240</v>
      </c>
      <c r="J305">
        <v>1070000</v>
      </c>
      <c r="K305" s="14">
        <f t="shared" si="51"/>
        <v>209.87747955211864</v>
      </c>
      <c r="AM305">
        <v>1070000</v>
      </c>
      <c r="AN305" s="14">
        <f t="shared" si="52"/>
        <v>240</v>
      </c>
      <c r="AP305">
        <v>1070000</v>
      </c>
      <c r="AQ305" s="14">
        <f t="shared" si="53"/>
        <v>240</v>
      </c>
      <c r="AS305">
        <v>1070000</v>
      </c>
      <c r="AT305" s="14">
        <f t="shared" si="54"/>
        <v>240</v>
      </c>
      <c r="AV305">
        <v>1070000</v>
      </c>
      <c r="AW305" s="14">
        <f t="shared" si="55"/>
        <v>170.0984631209146</v>
      </c>
      <c r="BY305">
        <v>1070000</v>
      </c>
      <c r="BZ305" s="14">
        <f t="shared" si="56"/>
        <v>240</v>
      </c>
      <c r="CB305">
        <v>1070000</v>
      </c>
      <c r="CC305" s="14">
        <f t="shared" si="57"/>
        <v>240</v>
      </c>
      <c r="CE305">
        <v>1070000</v>
      </c>
      <c r="CF305" s="14">
        <f t="shared" si="58"/>
        <v>240</v>
      </c>
      <c r="CH305">
        <v>1070000</v>
      </c>
      <c r="CI305" s="14">
        <f t="shared" si="59"/>
        <v>226.08366130177083</v>
      </c>
    </row>
    <row r="306" spans="1:87" x14ac:dyDescent="0.25">
      <c r="A306">
        <v>1080000</v>
      </c>
      <c r="B306" s="14">
        <f t="shared" si="48"/>
        <v>240</v>
      </c>
      <c r="D306">
        <v>1080000</v>
      </c>
      <c r="E306" s="14">
        <f t="shared" si="49"/>
        <v>240</v>
      </c>
      <c r="G306">
        <v>1080000</v>
      </c>
      <c r="H306" s="14">
        <f t="shared" si="50"/>
        <v>240</v>
      </c>
      <c r="J306">
        <v>1080000</v>
      </c>
      <c r="K306" s="14">
        <f t="shared" si="51"/>
        <v>210.52927715132637</v>
      </c>
      <c r="AM306">
        <v>1080000</v>
      </c>
      <c r="AN306" s="14">
        <f t="shared" si="52"/>
        <v>240</v>
      </c>
      <c r="AP306">
        <v>1080000</v>
      </c>
      <c r="AQ306" s="14">
        <f t="shared" si="53"/>
        <v>240</v>
      </c>
      <c r="AS306">
        <v>1080000</v>
      </c>
      <c r="AT306" s="14">
        <f t="shared" si="54"/>
        <v>240</v>
      </c>
      <c r="AV306">
        <v>1080000</v>
      </c>
      <c r="AW306" s="14">
        <f t="shared" si="55"/>
        <v>170.57545726645648</v>
      </c>
      <c r="BY306">
        <v>1080000</v>
      </c>
      <c r="BZ306" s="14">
        <f t="shared" si="56"/>
        <v>240</v>
      </c>
      <c r="CB306">
        <v>1080000</v>
      </c>
      <c r="CC306" s="14">
        <f t="shared" si="57"/>
        <v>240</v>
      </c>
      <c r="CE306">
        <v>1080000</v>
      </c>
      <c r="CF306" s="14">
        <f t="shared" si="58"/>
        <v>240</v>
      </c>
      <c r="CH306">
        <v>1080000</v>
      </c>
      <c r="CI306" s="14">
        <f t="shared" si="59"/>
        <v>226.78578898107716</v>
      </c>
    </row>
    <row r="307" spans="1:87" x14ac:dyDescent="0.25">
      <c r="A307">
        <v>1090000</v>
      </c>
      <c r="B307" s="14">
        <f t="shared" si="48"/>
        <v>240</v>
      </c>
      <c r="D307">
        <v>1090000</v>
      </c>
      <c r="E307" s="14">
        <f t="shared" si="49"/>
        <v>240</v>
      </c>
      <c r="G307">
        <v>1090000</v>
      </c>
      <c r="H307" s="14">
        <f t="shared" si="50"/>
        <v>240</v>
      </c>
      <c r="J307">
        <v>1090000</v>
      </c>
      <c r="K307" s="14">
        <f t="shared" si="51"/>
        <v>211.17706362489642</v>
      </c>
      <c r="AM307">
        <v>1090000</v>
      </c>
      <c r="AN307" s="14">
        <f t="shared" si="52"/>
        <v>240</v>
      </c>
      <c r="AP307">
        <v>1090000</v>
      </c>
      <c r="AQ307" s="14">
        <f t="shared" si="53"/>
        <v>240</v>
      </c>
      <c r="AS307">
        <v>1090000</v>
      </c>
      <c r="AT307" s="14">
        <f t="shared" si="54"/>
        <v>240</v>
      </c>
      <c r="AV307">
        <v>1090000</v>
      </c>
      <c r="AW307" s="14">
        <f t="shared" si="55"/>
        <v>171.04937424141096</v>
      </c>
      <c r="BY307">
        <v>1090000</v>
      </c>
      <c r="BZ307" s="14">
        <f t="shared" si="56"/>
        <v>240</v>
      </c>
      <c r="CB307">
        <v>1090000</v>
      </c>
      <c r="CC307" s="14">
        <f t="shared" si="57"/>
        <v>240</v>
      </c>
      <c r="CE307">
        <v>1090000</v>
      </c>
      <c r="CF307" s="14">
        <f t="shared" si="58"/>
        <v>240</v>
      </c>
      <c r="CH307">
        <v>1090000</v>
      </c>
      <c r="CI307" s="14">
        <f t="shared" si="59"/>
        <v>227.48359580627351</v>
      </c>
    </row>
    <row r="308" spans="1:87" x14ac:dyDescent="0.25">
      <c r="A308">
        <v>1100000</v>
      </c>
      <c r="B308" s="14">
        <f t="shared" si="48"/>
        <v>240</v>
      </c>
      <c r="D308">
        <v>1100000</v>
      </c>
      <c r="E308" s="14">
        <f t="shared" si="49"/>
        <v>240</v>
      </c>
      <c r="G308">
        <v>1100000</v>
      </c>
      <c r="H308" s="14">
        <f t="shared" si="50"/>
        <v>240</v>
      </c>
      <c r="J308">
        <v>1100000</v>
      </c>
      <c r="K308" s="14">
        <f t="shared" si="51"/>
        <v>211.82090011956385</v>
      </c>
      <c r="AM308">
        <v>1100000</v>
      </c>
      <c r="AN308" s="14">
        <f t="shared" si="52"/>
        <v>240</v>
      </c>
      <c r="AP308">
        <v>1100000</v>
      </c>
      <c r="AQ308" s="14">
        <f t="shared" si="53"/>
        <v>240</v>
      </c>
      <c r="AS308">
        <v>1100000</v>
      </c>
      <c r="AT308" s="14">
        <f t="shared" si="54"/>
        <v>240</v>
      </c>
      <c r="AV308">
        <v>1100000</v>
      </c>
      <c r="AW308" s="14">
        <f t="shared" si="55"/>
        <v>171.52026185715516</v>
      </c>
      <c r="BY308">
        <v>1100000</v>
      </c>
      <c r="BZ308" s="14">
        <f t="shared" si="56"/>
        <v>240</v>
      </c>
      <c r="CB308">
        <v>1100000</v>
      </c>
      <c r="CC308" s="14">
        <f t="shared" si="57"/>
        <v>240</v>
      </c>
      <c r="CE308">
        <v>1100000</v>
      </c>
      <c r="CF308" s="14">
        <f t="shared" si="58"/>
        <v>240</v>
      </c>
      <c r="CH308">
        <v>1100000</v>
      </c>
      <c r="CI308" s="14">
        <f t="shared" si="59"/>
        <v>228.17714764568353</v>
      </c>
    </row>
    <row r="309" spans="1:87" x14ac:dyDescent="0.25">
      <c r="A309">
        <v>1110000</v>
      </c>
      <c r="B309" s="14">
        <f t="shared" si="48"/>
        <v>240</v>
      </c>
      <c r="D309">
        <v>1110000</v>
      </c>
      <c r="E309" s="14">
        <f t="shared" si="49"/>
        <v>240</v>
      </c>
      <c r="G309">
        <v>1110000</v>
      </c>
      <c r="H309" s="14">
        <f t="shared" si="50"/>
        <v>240</v>
      </c>
      <c r="J309">
        <v>1110000</v>
      </c>
      <c r="K309" s="14">
        <f t="shared" si="51"/>
        <v>212.46084630414722</v>
      </c>
      <c r="AM309">
        <v>1110000</v>
      </c>
      <c r="AN309" s="14">
        <f t="shared" si="52"/>
        <v>240</v>
      </c>
      <c r="AP309">
        <v>1110000</v>
      </c>
      <c r="AQ309" s="14">
        <f t="shared" si="53"/>
        <v>240</v>
      </c>
      <c r="AS309">
        <v>1110000</v>
      </c>
      <c r="AT309" s="14">
        <f t="shared" si="54"/>
        <v>240</v>
      </c>
      <c r="AV309">
        <v>1110000</v>
      </c>
      <c r="AW309" s="14">
        <f t="shared" si="55"/>
        <v>171.98816675563836</v>
      </c>
      <c r="BY309">
        <v>1110000</v>
      </c>
      <c r="BZ309" s="14">
        <f t="shared" si="56"/>
        <v>240</v>
      </c>
      <c r="CB309">
        <v>1110000</v>
      </c>
      <c r="CC309" s="14">
        <f t="shared" si="57"/>
        <v>240</v>
      </c>
      <c r="CE309">
        <v>1110000</v>
      </c>
      <c r="CF309" s="14">
        <f t="shared" si="58"/>
        <v>240</v>
      </c>
      <c r="CH309">
        <v>1110000</v>
      </c>
      <c r="CI309" s="14">
        <f t="shared" si="59"/>
        <v>228.86650877559353</v>
      </c>
    </row>
    <row r="310" spans="1:87" x14ac:dyDescent="0.25">
      <c r="A310">
        <v>1120000</v>
      </c>
      <c r="B310" s="14">
        <f t="shared" si="48"/>
        <v>240</v>
      </c>
      <c r="D310">
        <v>1120000</v>
      </c>
      <c r="E310" s="14">
        <f t="shared" si="49"/>
        <v>240</v>
      </c>
      <c r="G310">
        <v>1120000</v>
      </c>
      <c r="H310" s="14">
        <f t="shared" si="50"/>
        <v>240</v>
      </c>
      <c r="J310">
        <v>1120000</v>
      </c>
      <c r="K310" s="14">
        <f t="shared" si="51"/>
        <v>213.09696041822417</v>
      </c>
      <c r="AM310">
        <v>1120000</v>
      </c>
      <c r="AN310" s="14">
        <f t="shared" si="52"/>
        <v>240</v>
      </c>
      <c r="AP310">
        <v>1120000</v>
      </c>
      <c r="AQ310" s="14">
        <f t="shared" si="53"/>
        <v>240</v>
      </c>
      <c r="AS310">
        <v>1120000</v>
      </c>
      <c r="AT310" s="14">
        <f t="shared" si="54"/>
        <v>240</v>
      </c>
      <c r="AV310">
        <v>1120000</v>
      </c>
      <c r="AW310" s="14">
        <f t="shared" si="55"/>
        <v>172.45313444823128</v>
      </c>
      <c r="BY310">
        <v>1120000</v>
      </c>
      <c r="BZ310" s="14">
        <f t="shared" si="56"/>
        <v>240</v>
      </c>
      <c r="CB310">
        <v>1120000</v>
      </c>
      <c r="CC310" s="14">
        <f t="shared" si="57"/>
        <v>240</v>
      </c>
      <c r="CE310">
        <v>1120000</v>
      </c>
      <c r="CF310" s="14">
        <f t="shared" si="58"/>
        <v>240</v>
      </c>
      <c r="CH310">
        <v>1120000</v>
      </c>
      <c r="CI310" s="14">
        <f t="shared" si="59"/>
        <v>229.55174193268667</v>
      </c>
    </row>
    <row r="311" spans="1:87" x14ac:dyDescent="0.25">
      <c r="A311">
        <v>1130000</v>
      </c>
      <c r="B311" s="14">
        <f t="shared" si="48"/>
        <v>240</v>
      </c>
      <c r="D311">
        <v>1130000</v>
      </c>
      <c r="E311" s="14">
        <f t="shared" si="49"/>
        <v>240</v>
      </c>
      <c r="G311">
        <v>1130000</v>
      </c>
      <c r="H311" s="14">
        <f t="shared" si="50"/>
        <v>240</v>
      </c>
      <c r="J311">
        <v>1130000</v>
      </c>
      <c r="K311" s="14">
        <f t="shared" si="51"/>
        <v>213.72929931878539</v>
      </c>
      <c r="AM311">
        <v>1130000</v>
      </c>
      <c r="AN311" s="14">
        <f t="shared" si="52"/>
        <v>240</v>
      </c>
      <c r="AP311">
        <v>1130000</v>
      </c>
      <c r="AQ311" s="14">
        <f t="shared" si="53"/>
        <v>240</v>
      </c>
      <c r="AS311">
        <v>1130000</v>
      </c>
      <c r="AT311" s="14">
        <f t="shared" si="54"/>
        <v>240</v>
      </c>
      <c r="AV311">
        <v>1130000</v>
      </c>
      <c r="AW311" s="14">
        <f t="shared" si="55"/>
        <v>172.91520935295034</v>
      </c>
      <c r="BY311">
        <v>1130000</v>
      </c>
      <c r="BZ311" s="14">
        <f t="shared" si="56"/>
        <v>240</v>
      </c>
      <c r="CB311">
        <v>1130000</v>
      </c>
      <c r="CC311" s="14">
        <f t="shared" si="57"/>
        <v>240</v>
      </c>
      <c r="CE311">
        <v>1130000</v>
      </c>
      <c r="CF311" s="14">
        <f t="shared" si="58"/>
        <v>240</v>
      </c>
      <c r="CH311">
        <v>1130000</v>
      </c>
      <c r="CI311" s="14">
        <f t="shared" si="59"/>
        <v>230.2329083642995</v>
      </c>
    </row>
    <row r="312" spans="1:87" x14ac:dyDescent="0.25">
      <c r="A312">
        <v>1140000</v>
      </c>
      <c r="B312" s="14">
        <f t="shared" si="48"/>
        <v>240</v>
      </c>
      <c r="D312">
        <v>1140000</v>
      </c>
      <c r="E312" s="14">
        <f t="shared" si="49"/>
        <v>240</v>
      </c>
      <c r="G312">
        <v>1140000</v>
      </c>
      <c r="H312" s="14">
        <f t="shared" si="50"/>
        <v>240</v>
      </c>
      <c r="J312">
        <v>1140000</v>
      </c>
      <c r="K312" s="14">
        <f t="shared" si="51"/>
        <v>214.35791852496683</v>
      </c>
      <c r="AM312">
        <v>1140000</v>
      </c>
      <c r="AN312" s="14">
        <f t="shared" si="52"/>
        <v>240</v>
      </c>
      <c r="AP312">
        <v>1140000</v>
      </c>
      <c r="AQ312" s="14">
        <f t="shared" si="53"/>
        <v>240</v>
      </c>
      <c r="AS312">
        <v>1140000</v>
      </c>
      <c r="AT312" s="14">
        <f t="shared" si="54"/>
        <v>240</v>
      </c>
      <c r="AV312">
        <v>1140000</v>
      </c>
      <c r="AW312" s="14">
        <f t="shared" si="55"/>
        <v>173.37443483013928</v>
      </c>
      <c r="BY312">
        <v>1140000</v>
      </c>
      <c r="BZ312" s="14">
        <f t="shared" si="56"/>
        <v>240</v>
      </c>
      <c r="CB312">
        <v>1140000</v>
      </c>
      <c r="CC312" s="14">
        <f t="shared" si="57"/>
        <v>240</v>
      </c>
      <c r="CE312">
        <v>1140000</v>
      </c>
      <c r="CF312" s="14">
        <f t="shared" si="58"/>
        <v>240</v>
      </c>
      <c r="CH312">
        <v>1140000</v>
      </c>
      <c r="CI312" s="14">
        <f t="shared" si="59"/>
        <v>230.91006787660834</v>
      </c>
    </row>
    <row r="313" spans="1:87" x14ac:dyDescent="0.25">
      <c r="A313">
        <v>1150000</v>
      </c>
      <c r="B313" s="14">
        <f t="shared" si="48"/>
        <v>240</v>
      </c>
      <c r="D313">
        <v>1150000</v>
      </c>
      <c r="E313" s="14">
        <f t="shared" si="49"/>
        <v>240</v>
      </c>
      <c r="G313">
        <v>1150000</v>
      </c>
      <c r="H313" s="14">
        <f t="shared" si="50"/>
        <v>240</v>
      </c>
      <c r="J313">
        <v>1150000</v>
      </c>
      <c r="K313" s="14">
        <f t="shared" si="51"/>
        <v>214.98287226095687</v>
      </c>
      <c r="AM313">
        <v>1150000</v>
      </c>
      <c r="AN313" s="14">
        <f t="shared" si="52"/>
        <v>240</v>
      </c>
      <c r="AP313">
        <v>1150000</v>
      </c>
      <c r="AQ313" s="14">
        <f t="shared" si="53"/>
        <v>240</v>
      </c>
      <c r="AS313">
        <v>1150000</v>
      </c>
      <c r="AT313" s="14">
        <f t="shared" si="54"/>
        <v>240</v>
      </c>
      <c r="AV313">
        <v>1150000</v>
      </c>
      <c r="AW313" s="14">
        <f t="shared" si="55"/>
        <v>173.83085321668349</v>
      </c>
      <c r="BY313">
        <v>1150000</v>
      </c>
      <c r="BZ313" s="14">
        <f t="shared" si="56"/>
        <v>240</v>
      </c>
      <c r="CB313">
        <v>1150000</v>
      </c>
      <c r="CC313" s="14">
        <f t="shared" si="57"/>
        <v>240</v>
      </c>
      <c r="CE313">
        <v>1150000</v>
      </c>
      <c r="CF313" s="14">
        <f t="shared" si="58"/>
        <v>240</v>
      </c>
      <c r="CH313">
        <v>1150000</v>
      </c>
      <c r="CI313" s="14">
        <f t="shared" si="59"/>
        <v>231.58327888084929</v>
      </c>
    </row>
    <row r="314" spans="1:87" x14ac:dyDescent="0.25">
      <c r="A314">
        <v>1160000</v>
      </c>
      <c r="B314" s="14">
        <f t="shared" si="48"/>
        <v>240</v>
      </c>
      <c r="D314">
        <v>1160000</v>
      </c>
      <c r="E314" s="14">
        <f t="shared" si="49"/>
        <v>240</v>
      </c>
      <c r="G314">
        <v>1160000</v>
      </c>
      <c r="H314" s="14">
        <f t="shared" si="50"/>
        <v>240</v>
      </c>
      <c r="J314">
        <v>1160000</v>
      </c>
      <c r="K314" s="14">
        <f t="shared" si="51"/>
        <v>215.60421349716634</v>
      </c>
      <c r="AM314">
        <v>1160000</v>
      </c>
      <c r="AN314" s="14">
        <f t="shared" si="52"/>
        <v>240</v>
      </c>
      <c r="AP314">
        <v>1160000</v>
      </c>
      <c r="AQ314" s="14">
        <f t="shared" si="53"/>
        <v>240</v>
      </c>
      <c r="AS314">
        <v>1160000</v>
      </c>
      <c r="AT314" s="14">
        <f t="shared" si="54"/>
        <v>240</v>
      </c>
      <c r="AV314">
        <v>1160000</v>
      </c>
      <c r="AW314" s="14">
        <f t="shared" si="55"/>
        <v>174.28450585883161</v>
      </c>
      <c r="BY314">
        <v>1160000</v>
      </c>
      <c r="BZ314" s="14">
        <f t="shared" si="56"/>
        <v>240</v>
      </c>
      <c r="CB314">
        <v>1160000</v>
      </c>
      <c r="CC314" s="14">
        <f t="shared" si="57"/>
        <v>240</v>
      </c>
      <c r="CE314">
        <v>1160000</v>
      </c>
      <c r="CF314" s="14">
        <f t="shared" si="58"/>
        <v>240</v>
      </c>
      <c r="CH314">
        <v>1160000</v>
      </c>
      <c r="CI314" s="14">
        <f t="shared" si="59"/>
        <v>232.25259843766779</v>
      </c>
    </row>
    <row r="315" spans="1:87" x14ac:dyDescent="0.25">
      <c r="A315">
        <v>1170000</v>
      </c>
      <c r="B315" s="14">
        <f t="shared" si="48"/>
        <v>240</v>
      </c>
      <c r="D315">
        <v>1170000</v>
      </c>
      <c r="E315" s="14">
        <f t="shared" si="49"/>
        <v>240</v>
      </c>
      <c r="G315">
        <v>1170000</v>
      </c>
      <c r="H315" s="14">
        <f t="shared" si="50"/>
        <v>240</v>
      </c>
      <c r="J315">
        <v>1170000</v>
      </c>
      <c r="K315" s="14">
        <f t="shared" si="51"/>
        <v>216.22199398974797</v>
      </c>
      <c r="AM315">
        <v>1170000</v>
      </c>
      <c r="AN315" s="14">
        <f t="shared" si="52"/>
        <v>240</v>
      </c>
      <c r="AP315">
        <v>1170000</v>
      </c>
      <c r="AQ315" s="14">
        <f t="shared" si="53"/>
        <v>240</v>
      </c>
      <c r="AS315">
        <v>1170000</v>
      </c>
      <c r="AT315" s="14">
        <f t="shared" si="54"/>
        <v>240</v>
      </c>
      <c r="AV315">
        <v>1170000</v>
      </c>
      <c r="AW315" s="14">
        <f t="shared" si="55"/>
        <v>174.73543314369053</v>
      </c>
      <c r="BY315">
        <v>1170000</v>
      </c>
      <c r="BZ315" s="14">
        <f t="shared" si="56"/>
        <v>240</v>
      </c>
      <c r="CB315">
        <v>1170000</v>
      </c>
      <c r="CC315" s="14">
        <f t="shared" si="57"/>
        <v>240</v>
      </c>
      <c r="CE315">
        <v>1170000</v>
      </c>
      <c r="CF315" s="14">
        <f t="shared" si="58"/>
        <v>240</v>
      </c>
      <c r="CH315">
        <v>1170000</v>
      </c>
      <c r="CI315" s="14">
        <f t="shared" si="59"/>
        <v>232.91808229968922</v>
      </c>
    </row>
    <row r="316" spans="1:87" x14ac:dyDescent="0.25">
      <c r="A316">
        <v>1180000</v>
      </c>
      <c r="B316" s="14">
        <f t="shared" si="48"/>
        <v>240</v>
      </c>
      <c r="D316">
        <v>1180000</v>
      </c>
      <c r="E316" s="14">
        <f t="shared" si="49"/>
        <v>240</v>
      </c>
      <c r="G316">
        <v>1180000</v>
      </c>
      <c r="H316" s="14">
        <f t="shared" si="50"/>
        <v>240</v>
      </c>
      <c r="J316">
        <v>1180000</v>
      </c>
      <c r="K316" s="14">
        <f t="shared" si="51"/>
        <v>216.83626431854285</v>
      </c>
      <c r="AM316">
        <v>1180000</v>
      </c>
      <c r="AN316" s="14">
        <f t="shared" si="52"/>
        <v>240</v>
      </c>
      <c r="AP316">
        <v>1180000</v>
      </c>
      <c r="AQ316" s="14">
        <f t="shared" si="53"/>
        <v>240</v>
      </c>
      <c r="AS316">
        <v>1180000</v>
      </c>
      <c r="AT316" s="14">
        <f t="shared" si="54"/>
        <v>240</v>
      </c>
      <c r="AV316">
        <v>1180000</v>
      </c>
      <c r="AW316" s="14">
        <f t="shared" si="55"/>
        <v>175.18367452945995</v>
      </c>
      <c r="BY316">
        <v>1180000</v>
      </c>
      <c r="BZ316" s="14">
        <f t="shared" si="56"/>
        <v>240</v>
      </c>
      <c r="CB316">
        <v>1180000</v>
      </c>
      <c r="CC316" s="14">
        <f t="shared" si="57"/>
        <v>240</v>
      </c>
      <c r="CE316">
        <v>1180000</v>
      </c>
      <c r="CF316" s="14">
        <f t="shared" si="58"/>
        <v>240</v>
      </c>
      <c r="CH316">
        <v>1180000</v>
      </c>
      <c r="CI316" s="14">
        <f t="shared" si="59"/>
        <v>233.5797849523957</v>
      </c>
    </row>
    <row r="317" spans="1:87" x14ac:dyDescent="0.25">
      <c r="A317">
        <v>1190000</v>
      </c>
      <c r="B317" s="14">
        <f t="shared" si="48"/>
        <v>240</v>
      </c>
      <c r="D317">
        <v>1190000</v>
      </c>
      <c r="E317" s="14">
        <f t="shared" si="49"/>
        <v>240</v>
      </c>
      <c r="G317">
        <v>1190000</v>
      </c>
      <c r="H317" s="14">
        <f t="shared" si="50"/>
        <v>240</v>
      </c>
      <c r="J317">
        <v>1190000</v>
      </c>
      <c r="K317" s="14">
        <f t="shared" si="51"/>
        <v>217.44707392353106</v>
      </c>
      <c r="AM317">
        <v>1190000</v>
      </c>
      <c r="AN317" s="14">
        <f t="shared" si="52"/>
        <v>240</v>
      </c>
      <c r="AP317">
        <v>1190000</v>
      </c>
      <c r="AQ317" s="14">
        <f t="shared" si="53"/>
        <v>240</v>
      </c>
      <c r="AS317">
        <v>1190000</v>
      </c>
      <c r="AT317" s="14">
        <f t="shared" si="54"/>
        <v>240</v>
      </c>
      <c r="AV317">
        <v>1190000</v>
      </c>
      <c r="AW317" s="14">
        <f t="shared" si="55"/>
        <v>175.6292685744657</v>
      </c>
      <c r="BY317">
        <v>1190000</v>
      </c>
      <c r="BZ317" s="14">
        <f t="shared" si="56"/>
        <v>240</v>
      </c>
      <c r="CB317">
        <v>1190000</v>
      </c>
      <c r="CC317" s="14">
        <f t="shared" si="57"/>
        <v>240</v>
      </c>
      <c r="CE317">
        <v>1190000</v>
      </c>
      <c r="CF317" s="14">
        <f t="shared" si="58"/>
        <v>240</v>
      </c>
      <c r="CH317">
        <v>1190000</v>
      </c>
      <c r="CI317" s="14">
        <f t="shared" si="59"/>
        <v>234.23775965339135</v>
      </c>
    </row>
    <row r="318" spans="1:87" x14ac:dyDescent="0.25">
      <c r="A318">
        <v>1200000</v>
      </c>
      <c r="B318" s="14">
        <f t="shared" si="48"/>
        <v>240</v>
      </c>
      <c r="D318">
        <v>1200000</v>
      </c>
      <c r="E318" s="14">
        <f t="shared" si="49"/>
        <v>240</v>
      </c>
      <c r="G318">
        <v>1200000</v>
      </c>
      <c r="H318" s="14">
        <f t="shared" si="50"/>
        <v>240</v>
      </c>
      <c r="J318">
        <v>1200000</v>
      </c>
      <c r="K318" s="14">
        <f t="shared" si="51"/>
        <v>218.05447113985684</v>
      </c>
      <c r="AM318">
        <v>1200000</v>
      </c>
      <c r="AN318" s="14">
        <f t="shared" si="52"/>
        <v>240</v>
      </c>
      <c r="AP318">
        <v>1200000</v>
      </c>
      <c r="AQ318" s="14">
        <f t="shared" si="53"/>
        <v>240</v>
      </c>
      <c r="AS318">
        <v>1200000</v>
      </c>
      <c r="AT318" s="14">
        <f t="shared" si="54"/>
        <v>240</v>
      </c>
      <c r="AV318">
        <v>1200000</v>
      </c>
      <c r="AW318" s="14">
        <f t="shared" si="55"/>
        <v>176.07225296505061</v>
      </c>
      <c r="BY318">
        <v>1200000</v>
      </c>
      <c r="BZ318" s="14">
        <f t="shared" si="56"/>
        <v>240</v>
      </c>
      <c r="CB318">
        <v>1200000</v>
      </c>
      <c r="CC318" s="14">
        <f t="shared" si="57"/>
        <v>240</v>
      </c>
      <c r="CE318">
        <v>1200000</v>
      </c>
      <c r="CF318" s="14">
        <f t="shared" si="58"/>
        <v>240</v>
      </c>
      <c r="CH318">
        <v>1200000</v>
      </c>
      <c r="CI318" s="14">
        <f t="shared" si="59"/>
        <v>234.89205847013187</v>
      </c>
    </row>
    <row r="319" spans="1:87" x14ac:dyDescent="0.25">
      <c r="A319">
        <v>1210000</v>
      </c>
      <c r="B319" s="14">
        <f t="shared" si="48"/>
        <v>240</v>
      </c>
      <c r="D319">
        <v>1210000</v>
      </c>
      <c r="E319" s="14">
        <f t="shared" si="49"/>
        <v>240</v>
      </c>
      <c r="G319">
        <v>1210000</v>
      </c>
      <c r="H319" s="14">
        <f t="shared" si="50"/>
        <v>240</v>
      </c>
      <c r="J319">
        <v>1210000</v>
      </c>
      <c r="K319" s="14">
        <f t="shared" si="51"/>
        <v>218.65850323149493</v>
      </c>
      <c r="AM319">
        <v>1210000</v>
      </c>
      <c r="AN319" s="14">
        <f t="shared" si="52"/>
        <v>240</v>
      </c>
      <c r="AP319">
        <v>1210000</v>
      </c>
      <c r="AQ319" s="14">
        <f t="shared" si="53"/>
        <v>240</v>
      </c>
      <c r="AS319">
        <v>1210000</v>
      </c>
      <c r="AT319" s="14">
        <f t="shared" si="54"/>
        <v>240</v>
      </c>
      <c r="AV319">
        <v>1210000</v>
      </c>
      <c r="AW319" s="14">
        <f t="shared" si="55"/>
        <v>176.51266454237617</v>
      </c>
      <c r="BY319">
        <v>1210000</v>
      </c>
      <c r="BZ319" s="14">
        <f t="shared" si="56"/>
        <v>240</v>
      </c>
      <c r="CB319">
        <v>1210000</v>
      </c>
      <c r="CC319" s="14">
        <f t="shared" si="57"/>
        <v>240</v>
      </c>
      <c r="CE319">
        <v>1210000</v>
      </c>
      <c r="CF319" s="14">
        <f t="shared" si="58"/>
        <v>240</v>
      </c>
      <c r="CH319">
        <v>1210000</v>
      </c>
      <c r="CI319" s="14">
        <f t="shared" si="59"/>
        <v>235.54273231619069</v>
      </c>
    </row>
    <row r="320" spans="1:87" x14ac:dyDescent="0.25">
      <c r="A320">
        <v>1220000</v>
      </c>
      <c r="B320" s="14">
        <f t="shared" si="48"/>
        <v>240</v>
      </c>
      <c r="D320">
        <v>1220000</v>
      </c>
      <c r="E320" s="14">
        <f t="shared" si="49"/>
        <v>240</v>
      </c>
      <c r="G320">
        <v>1220000</v>
      </c>
      <c r="H320" s="14">
        <f t="shared" si="50"/>
        <v>240</v>
      </c>
      <c r="J320">
        <v>1220000</v>
      </c>
      <c r="K320" s="14">
        <f t="shared" si="51"/>
        <v>219.25921642362258</v>
      </c>
      <c r="AM320">
        <v>1220000</v>
      </c>
      <c r="AN320" s="14">
        <f t="shared" si="52"/>
        <v>240</v>
      </c>
      <c r="AP320">
        <v>1220000</v>
      </c>
      <c r="AQ320" s="14">
        <f t="shared" si="53"/>
        <v>240</v>
      </c>
      <c r="AS320">
        <v>1220000</v>
      </c>
      <c r="AT320" s="14">
        <f t="shared" si="54"/>
        <v>240</v>
      </c>
      <c r="AV320">
        <v>1220000</v>
      </c>
      <c r="AW320" s="14">
        <f t="shared" si="55"/>
        <v>176.95053932818595</v>
      </c>
      <c r="BY320">
        <v>1220000</v>
      </c>
      <c r="BZ320" s="14">
        <f t="shared" si="56"/>
        <v>240</v>
      </c>
      <c r="CB320">
        <v>1220000</v>
      </c>
      <c r="CC320" s="14">
        <f t="shared" si="57"/>
        <v>240</v>
      </c>
      <c r="CE320">
        <v>1220000</v>
      </c>
      <c r="CF320" s="14">
        <f t="shared" si="58"/>
        <v>240</v>
      </c>
      <c r="CH320">
        <v>1220000</v>
      </c>
      <c r="CI320" s="14">
        <f t="shared" si="59"/>
        <v>236.18983098613046</v>
      </c>
    </row>
    <row r="321" spans="1:87" x14ac:dyDescent="0.25">
      <c r="A321">
        <v>1230000</v>
      </c>
      <c r="B321" s="14">
        <f t="shared" si="48"/>
        <v>240</v>
      </c>
      <c r="D321">
        <v>1230000</v>
      </c>
      <c r="E321" s="14">
        <f t="shared" si="49"/>
        <v>240</v>
      </c>
      <c r="G321">
        <v>1230000</v>
      </c>
      <c r="H321" s="14">
        <f t="shared" si="50"/>
        <v>240</v>
      </c>
      <c r="J321">
        <v>1230000</v>
      </c>
      <c r="K321" s="14">
        <f t="shared" si="51"/>
        <v>219.85665593375549</v>
      </c>
      <c r="AM321">
        <v>1230000</v>
      </c>
      <c r="AN321" s="14">
        <f t="shared" si="52"/>
        <v>240</v>
      </c>
      <c r="AP321">
        <v>1230000</v>
      </c>
      <c r="AQ321" s="14">
        <f t="shared" si="53"/>
        <v>240</v>
      </c>
      <c r="AS321">
        <v>1230000</v>
      </c>
      <c r="AT321" s="14">
        <f t="shared" si="54"/>
        <v>240</v>
      </c>
      <c r="AV321">
        <v>1230000</v>
      </c>
      <c r="AW321" s="14">
        <f t="shared" si="55"/>
        <v>177.38591254957981</v>
      </c>
      <c r="BY321">
        <v>1230000</v>
      </c>
      <c r="BZ321" s="14">
        <f t="shared" si="56"/>
        <v>240</v>
      </c>
      <c r="CB321">
        <v>1230000</v>
      </c>
      <c r="CC321" s="14">
        <f t="shared" si="57"/>
        <v>240</v>
      </c>
      <c r="CE321">
        <v>1230000</v>
      </c>
      <c r="CF321" s="14">
        <f t="shared" si="58"/>
        <v>240</v>
      </c>
      <c r="CH321">
        <v>1230000</v>
      </c>
      <c r="CI321" s="14">
        <f t="shared" si="59"/>
        <v>236.83340318904348</v>
      </c>
    </row>
    <row r="322" spans="1:87" x14ac:dyDescent="0.25">
      <c r="A322">
        <v>1240000</v>
      </c>
      <c r="B322" s="14">
        <f t="shared" si="48"/>
        <v>240</v>
      </c>
      <c r="D322">
        <v>1240000</v>
      </c>
      <c r="E322" s="14">
        <f t="shared" si="49"/>
        <v>240</v>
      </c>
      <c r="G322">
        <v>1240000</v>
      </c>
      <c r="H322" s="14">
        <f t="shared" si="50"/>
        <v>240</v>
      </c>
      <c r="J322">
        <v>1240000</v>
      </c>
      <c r="K322" s="14">
        <f t="shared" si="51"/>
        <v>220.45086600170745</v>
      </c>
      <c r="AM322">
        <v>1240000</v>
      </c>
      <c r="AN322" s="14">
        <f t="shared" si="52"/>
        <v>240</v>
      </c>
      <c r="AP322">
        <v>1240000</v>
      </c>
      <c r="AQ322" s="14">
        <f t="shared" si="53"/>
        <v>240</v>
      </c>
      <c r="AS322">
        <v>1240000</v>
      </c>
      <c r="AT322" s="14">
        <f t="shared" si="54"/>
        <v>240</v>
      </c>
      <c r="AV322">
        <v>1240000</v>
      </c>
      <c r="AW322" s="14">
        <f t="shared" si="55"/>
        <v>177.81881866284465</v>
      </c>
      <c r="BY322">
        <v>1240000</v>
      </c>
      <c r="BZ322" s="14">
        <f t="shared" si="56"/>
        <v>240</v>
      </c>
      <c r="CB322">
        <v>1240000</v>
      </c>
      <c r="CC322" s="14">
        <f t="shared" si="57"/>
        <v>240</v>
      </c>
      <c r="CE322">
        <v>1240000</v>
      </c>
      <c r="CF322" s="14">
        <f t="shared" si="58"/>
        <v>240</v>
      </c>
      <c r="CH322">
        <v>1240000</v>
      </c>
      <c r="CI322" s="14">
        <f t="shared" si="59"/>
        <v>237.47349658082445</v>
      </c>
    </row>
    <row r="323" spans="1:87" x14ac:dyDescent="0.25">
      <c r="A323">
        <v>1250000</v>
      </c>
      <c r="B323" s="14">
        <f t="shared" si="48"/>
        <v>240</v>
      </c>
      <c r="D323">
        <v>1250000</v>
      </c>
      <c r="E323" s="14">
        <f t="shared" si="49"/>
        <v>240</v>
      </c>
      <c r="G323">
        <v>1250000</v>
      </c>
      <c r="H323" s="14">
        <f t="shared" si="50"/>
        <v>240</v>
      </c>
      <c r="J323">
        <v>1250000</v>
      </c>
      <c r="K323" s="14">
        <f t="shared" si="51"/>
        <v>221.04188991842332</v>
      </c>
      <c r="AM323">
        <v>1250000</v>
      </c>
      <c r="AN323" s="14">
        <f t="shared" si="52"/>
        <v>240</v>
      </c>
      <c r="AP323">
        <v>1250000</v>
      </c>
      <c r="AQ323" s="14">
        <f t="shared" si="53"/>
        <v>240</v>
      </c>
      <c r="AS323">
        <v>1250000</v>
      </c>
      <c r="AT323" s="14">
        <f t="shared" si="54"/>
        <v>240</v>
      </c>
      <c r="AV323">
        <v>1250000</v>
      </c>
      <c r="AW323" s="14">
        <f t="shared" si="55"/>
        <v>178.24929137638338</v>
      </c>
      <c r="BY323">
        <v>1250000</v>
      </c>
      <c r="BZ323" s="14">
        <f t="shared" si="56"/>
        <v>240</v>
      </c>
      <c r="CB323">
        <v>1250000</v>
      </c>
      <c r="CC323" s="14">
        <f t="shared" si="57"/>
        <v>240</v>
      </c>
      <c r="CE323">
        <v>1250000</v>
      </c>
      <c r="CF323" s="14">
        <f t="shared" si="58"/>
        <v>240</v>
      </c>
      <c r="CH323">
        <v>1250000</v>
      </c>
      <c r="CI323" s="14">
        <f t="shared" si="59"/>
        <v>238.11015779523001</v>
      </c>
    </row>
    <row r="324" spans="1:87" x14ac:dyDescent="0.25">
      <c r="A324">
        <v>1260000</v>
      </c>
      <c r="B324" s="14">
        <f t="shared" ref="B324:B358" si="60">IF(A324&lt;120000,IF(A324&gt;12,IF(A324&gt;120,(24/120^LOG(2,8))*A324^LOG(2,8),(12/12^LOG(2,10))*A324^LOG(2,10)),A324),240)</f>
        <v>240</v>
      </c>
      <c r="D324">
        <v>1260000</v>
      </c>
      <c r="E324" s="14">
        <f t="shared" ref="E324:E358" si="61">IF(D324/$E$1&lt;120000,IF(D324/$E$1&gt;12,IF(D324/$E$1&gt;120,(24/120^LOG(2,8))*(D324/$E$1)^LOG(2,8),(12/12^LOG(2,10))*(D324/$E$1)^LOG(2,10)),D324/$E$1),240)</f>
        <v>240</v>
      </c>
      <c r="G324">
        <v>1260000</v>
      </c>
      <c r="H324" s="14">
        <f t="shared" ref="H324:H358" si="62">IF(G324/$H$1&lt;120000,IF(G324/$H$1&gt;12,IF(G324/$H$1&gt;120,(24/120^LOG(2,8))*(G324/$H$1)^LOG(2,8),(12/12^LOG(2,10))*(G324/$H$1)^LOG(2,10)),G324/$H$1),240)</f>
        <v>240</v>
      </c>
      <c r="J324">
        <v>1260000</v>
      </c>
      <c r="K324" s="14">
        <f t="shared" ref="K324:K358" si="63">IF(J324/$K$1&lt;120000,IF(J324/$K$1&gt;12,IF(J324/$K$1&gt;120,(24/120^LOG(2,8))*(J324/$K$1)^LOG(2,8),(12/12^LOG(2,10))*(J324/$K$1)^LOG(2,10)),J324/$K$1),240)</f>
        <v>221.62977005374006</v>
      </c>
      <c r="AM324">
        <v>1260000</v>
      </c>
      <c r="AN324" s="14">
        <f t="shared" ref="AN324:AN358" si="64">IF(AM324&lt;(240/12*12^LOG(2,10))^LOG(10,2),IF(AM324&gt;12,(12/12^LOG(2,10))*(AM324)^LOG(2,10),AM324),240)</f>
        <v>240</v>
      </c>
      <c r="AP324">
        <v>1260000</v>
      </c>
      <c r="AQ324" s="14">
        <f t="shared" ref="AQ324:AQ358" si="65">IF(AP324/$E$1&lt;(240/12*12^LOG(2,10))^LOG(10,2),IF(AP324/$E$1&gt;12,(12/12^LOG(2,10))*(AP324/$E$1)^LOG(2,10),AP324/$E$1),240)</f>
        <v>240</v>
      </c>
      <c r="AS324">
        <v>1260000</v>
      </c>
      <c r="AT324" s="14">
        <f t="shared" ref="AT324:AT358" si="66">IF(AS324/$H$1&lt;(240/12*12^LOG(2,10))^LOG(10,2),IF(AS324/$H$1&gt;12,(12/12^LOG(2,10))*(AS324/$H$1)^LOG(2,10),AS324/$H$1),240)</f>
        <v>240</v>
      </c>
      <c r="AV324">
        <v>1260000</v>
      </c>
      <c r="AW324" s="14">
        <f t="shared" ref="AW324:AW358" si="67">IF(AV324/$K$1&lt;(240/12*12^LOG(2,10))^LOG(10,2),IF(AV324/$K$1&gt;12,(12/12^LOG(2,10))*(AV324/$K$1)^LOG(2,10),AV324/$K$1),240)</f>
        <v>178.67736367278619</v>
      </c>
      <c r="BY324">
        <v>1260000</v>
      </c>
      <c r="BZ324" s="14">
        <f t="shared" ref="BZ324:BZ358" si="68">IF(BY324&lt;96000,IF(BY324&gt;12,(12/12^LOG(2,8))*(BY324)^LOG(2,8),BY324),240)</f>
        <v>240</v>
      </c>
      <c r="CB324">
        <v>1260000</v>
      </c>
      <c r="CC324" s="14">
        <f t="shared" ref="CC324:CC358" si="69">IF(CB324/$E$1&lt;96000,IF(CB324/$E$1&gt;12,(12/12^LOG(2,8))*(CB324/$E$1)^LOG(2,8),CB324/$E$1),240)</f>
        <v>240</v>
      </c>
      <c r="CE324">
        <v>1260000</v>
      </c>
      <c r="CF324" s="14">
        <f t="shared" ref="CF324:CF358" si="70">IF(CE324/$H$1&lt;96000,IF(CE324/$H$1&gt;12,(12/12^LOG(2,8))*(CE324/$H$1)^LOG(2,8),CE324/$H$1),240)</f>
        <v>240</v>
      </c>
      <c r="CH324">
        <v>1260000</v>
      </c>
      <c r="CI324" s="14">
        <f t="shared" ref="CI324:CI358" si="71">IF(CH324/$K$1&lt;96000,IF(CH324/$K$1&gt;12,(12/12^LOG(2,8))*(CH324/$K$1)^LOG(2,8),CH324/$K$1),240)</f>
        <v>238.74343247378351</v>
      </c>
    </row>
    <row r="325" spans="1:87" x14ac:dyDescent="0.25">
      <c r="A325">
        <v>1270000</v>
      </c>
      <c r="B325" s="14">
        <f t="shared" si="60"/>
        <v>240</v>
      </c>
      <c r="D325">
        <v>1270000</v>
      </c>
      <c r="E325" s="14">
        <f t="shared" si="61"/>
        <v>240</v>
      </c>
      <c r="G325">
        <v>1270000</v>
      </c>
      <c r="H325" s="14">
        <f t="shared" si="62"/>
        <v>240</v>
      </c>
      <c r="J325">
        <v>1270000</v>
      </c>
      <c r="K325" s="14">
        <f t="shared" si="63"/>
        <v>222.2145478831217</v>
      </c>
      <c r="AM325">
        <v>1270000</v>
      </c>
      <c r="AN325" s="14">
        <f t="shared" si="64"/>
        <v>240</v>
      </c>
      <c r="AP325">
        <v>1270000</v>
      </c>
      <c r="AQ325" s="14">
        <f t="shared" si="65"/>
        <v>240</v>
      </c>
      <c r="AS325">
        <v>1270000</v>
      </c>
      <c r="AT325" s="14">
        <f t="shared" si="66"/>
        <v>240</v>
      </c>
      <c r="AV325">
        <v>1270000</v>
      </c>
      <c r="AW325" s="14">
        <f t="shared" si="67"/>
        <v>179.1030678300792</v>
      </c>
      <c r="BY325">
        <v>1270000</v>
      </c>
      <c r="BZ325" s="14">
        <f t="shared" si="68"/>
        <v>240</v>
      </c>
      <c r="CB325">
        <v>1270000</v>
      </c>
      <c r="CC325" s="14">
        <f t="shared" si="69"/>
        <v>240</v>
      </c>
      <c r="CE325">
        <v>1270000</v>
      </c>
      <c r="CF325" s="14">
        <f t="shared" si="70"/>
        <v>240</v>
      </c>
      <c r="CH325">
        <v>1270000</v>
      </c>
      <c r="CI325" s="14">
        <f t="shared" si="71"/>
        <v>239.3733652945742</v>
      </c>
    </row>
    <row r="326" spans="1:87" x14ac:dyDescent="0.25">
      <c r="A326">
        <v>1280000</v>
      </c>
      <c r="B326" s="14">
        <f t="shared" si="60"/>
        <v>240</v>
      </c>
      <c r="D326">
        <v>1280000</v>
      </c>
      <c r="E326" s="14">
        <f t="shared" si="61"/>
        <v>240</v>
      </c>
      <c r="G326">
        <v>1280000</v>
      </c>
      <c r="H326" s="14">
        <f t="shared" si="62"/>
        <v>240</v>
      </c>
      <c r="J326">
        <v>1280000</v>
      </c>
      <c r="K326" s="14">
        <f t="shared" si="63"/>
        <v>222.79626401341343</v>
      </c>
      <c r="AM326">
        <v>1280000</v>
      </c>
      <c r="AN326" s="14">
        <f t="shared" si="64"/>
        <v>240</v>
      </c>
      <c r="AP326">
        <v>1280000</v>
      </c>
      <c r="AQ326" s="14">
        <f t="shared" si="65"/>
        <v>240</v>
      </c>
      <c r="AS326">
        <v>1280000</v>
      </c>
      <c r="AT326" s="14">
        <f t="shared" si="66"/>
        <v>240</v>
      </c>
      <c r="AV326">
        <v>1280000</v>
      </c>
      <c r="AW326" s="14">
        <f t="shared" si="67"/>
        <v>179.52643544218975</v>
      </c>
      <c r="BY326">
        <v>1280000</v>
      </c>
      <c r="BZ326" s="14">
        <f t="shared" si="68"/>
        <v>240</v>
      </c>
      <c r="CB326">
        <v>1280000</v>
      </c>
      <c r="CC326" s="14">
        <f t="shared" si="69"/>
        <v>240</v>
      </c>
      <c r="CE326">
        <v>1280000</v>
      </c>
      <c r="CF326" s="14">
        <f t="shared" si="70"/>
        <v>240</v>
      </c>
      <c r="CH326">
        <v>1280000</v>
      </c>
      <c r="CI326" s="14">
        <f t="shared" si="71"/>
        <v>240</v>
      </c>
    </row>
    <row r="327" spans="1:87" x14ac:dyDescent="0.25">
      <c r="A327">
        <v>1290000</v>
      </c>
      <c r="B327" s="14">
        <f t="shared" si="60"/>
        <v>240</v>
      </c>
      <c r="D327">
        <v>1290000</v>
      </c>
      <c r="E327" s="14">
        <f t="shared" si="61"/>
        <v>240</v>
      </c>
      <c r="G327">
        <v>1290000</v>
      </c>
      <c r="H327" s="14">
        <f t="shared" si="62"/>
        <v>240</v>
      </c>
      <c r="J327">
        <v>1290000</v>
      </c>
      <c r="K327" s="14">
        <f t="shared" si="63"/>
        <v>223.37495820766148</v>
      </c>
      <c r="AM327">
        <v>1290000</v>
      </c>
      <c r="AN327" s="14">
        <f t="shared" si="64"/>
        <v>240</v>
      </c>
      <c r="AP327">
        <v>1290000</v>
      </c>
      <c r="AQ327" s="14">
        <f t="shared" si="65"/>
        <v>240</v>
      </c>
      <c r="AS327">
        <v>1290000</v>
      </c>
      <c r="AT327" s="14">
        <f t="shared" si="66"/>
        <v>240</v>
      </c>
      <c r="AV327">
        <v>1290000</v>
      </c>
      <c r="AW327" s="14">
        <f t="shared" si="67"/>
        <v>179.94749743866302</v>
      </c>
      <c r="BY327">
        <v>1290000</v>
      </c>
      <c r="BZ327" s="14">
        <f t="shared" si="68"/>
        <v>240</v>
      </c>
      <c r="CB327">
        <v>1290000</v>
      </c>
      <c r="CC327" s="14">
        <f t="shared" si="69"/>
        <v>240</v>
      </c>
      <c r="CE327">
        <v>1290000</v>
      </c>
      <c r="CF327" s="14">
        <f t="shared" si="70"/>
        <v>240</v>
      </c>
      <c r="CH327">
        <v>1290000</v>
      </c>
      <c r="CI327" s="14">
        <f t="shared" si="71"/>
        <v>240</v>
      </c>
    </row>
    <row r="328" spans="1:87" x14ac:dyDescent="0.25">
      <c r="A328">
        <v>1300000</v>
      </c>
      <c r="B328" s="14">
        <f t="shared" si="60"/>
        <v>240</v>
      </c>
      <c r="D328">
        <v>1300000</v>
      </c>
      <c r="E328" s="14">
        <f t="shared" si="61"/>
        <v>240</v>
      </c>
      <c r="G328">
        <v>1300000</v>
      </c>
      <c r="H328" s="14">
        <f t="shared" si="62"/>
        <v>240</v>
      </c>
      <c r="J328">
        <v>1300000</v>
      </c>
      <c r="K328" s="14">
        <f t="shared" si="63"/>
        <v>223.9506694090349</v>
      </c>
      <c r="AM328">
        <v>1300000</v>
      </c>
      <c r="AN328" s="14">
        <f t="shared" si="64"/>
        <v>240</v>
      </c>
      <c r="AP328">
        <v>1300000</v>
      </c>
      <c r="AQ328" s="14">
        <f t="shared" si="65"/>
        <v>240</v>
      </c>
      <c r="AS328">
        <v>1300000</v>
      </c>
      <c r="AT328" s="14">
        <f t="shared" si="66"/>
        <v>240</v>
      </c>
      <c r="AV328">
        <v>1300000</v>
      </c>
      <c r="AW328" s="14">
        <f t="shared" si="67"/>
        <v>180.36628410366097</v>
      </c>
      <c r="BY328">
        <v>1300000</v>
      </c>
      <c r="BZ328" s="14">
        <f t="shared" si="68"/>
        <v>240</v>
      </c>
      <c r="CB328">
        <v>1300000</v>
      </c>
      <c r="CC328" s="14">
        <f t="shared" si="69"/>
        <v>240</v>
      </c>
      <c r="CE328">
        <v>1300000</v>
      </c>
      <c r="CF328" s="14">
        <f t="shared" si="70"/>
        <v>240</v>
      </c>
      <c r="CH328">
        <v>1300000</v>
      </c>
      <c r="CI328" s="14">
        <f t="shared" si="71"/>
        <v>240</v>
      </c>
    </row>
    <row r="329" spans="1:87" x14ac:dyDescent="0.25">
      <c r="A329">
        <v>1310000</v>
      </c>
      <c r="B329" s="14">
        <f t="shared" si="60"/>
        <v>240</v>
      </c>
      <c r="D329">
        <v>1310000</v>
      </c>
      <c r="E329" s="14">
        <f t="shared" si="61"/>
        <v>240</v>
      </c>
      <c r="G329">
        <v>1310000</v>
      </c>
      <c r="H329" s="14">
        <f t="shared" si="62"/>
        <v>240</v>
      </c>
      <c r="J329">
        <v>1310000</v>
      </c>
      <c r="K329" s="14">
        <f t="shared" si="63"/>
        <v>224.52343576389239</v>
      </c>
      <c r="AM329">
        <v>1310000</v>
      </c>
      <c r="AN329" s="14">
        <f t="shared" si="64"/>
        <v>240</v>
      </c>
      <c r="AP329">
        <v>1310000</v>
      </c>
      <c r="AQ329" s="14">
        <f t="shared" si="65"/>
        <v>240</v>
      </c>
      <c r="AS329">
        <v>1310000</v>
      </c>
      <c r="AT329" s="14">
        <f t="shared" si="66"/>
        <v>240</v>
      </c>
      <c r="AV329">
        <v>1310000</v>
      </c>
      <c r="AW329" s="14">
        <f t="shared" si="67"/>
        <v>180.78282509427774</v>
      </c>
      <c r="BY329">
        <v>1310000</v>
      </c>
      <c r="BZ329" s="14">
        <f t="shared" si="68"/>
        <v>240</v>
      </c>
      <c r="CB329">
        <v>1310000</v>
      </c>
      <c r="CC329" s="14">
        <f t="shared" si="69"/>
        <v>240</v>
      </c>
      <c r="CE329">
        <v>1310000</v>
      </c>
      <c r="CF329" s="14">
        <f t="shared" si="70"/>
        <v>240</v>
      </c>
      <c r="CH329">
        <v>1310000</v>
      </c>
      <c r="CI329" s="14">
        <f t="shared" si="71"/>
        <v>240</v>
      </c>
    </row>
    <row r="330" spans="1:87" x14ac:dyDescent="0.25">
      <c r="A330">
        <v>1320000</v>
      </c>
      <c r="B330" s="14">
        <f t="shared" si="60"/>
        <v>240</v>
      </c>
      <c r="D330">
        <v>1320000</v>
      </c>
      <c r="E330" s="14">
        <f t="shared" si="61"/>
        <v>240</v>
      </c>
      <c r="G330">
        <v>1320000</v>
      </c>
      <c r="H330" s="14">
        <f t="shared" si="62"/>
        <v>240</v>
      </c>
      <c r="J330">
        <v>1320000</v>
      </c>
      <c r="K330" s="14">
        <f t="shared" si="63"/>
        <v>225.09329464402856</v>
      </c>
      <c r="AM330">
        <v>1320000</v>
      </c>
      <c r="AN330" s="14">
        <f t="shared" si="64"/>
        <v>240</v>
      </c>
      <c r="AP330">
        <v>1320000</v>
      </c>
      <c r="AQ330" s="14">
        <f t="shared" si="65"/>
        <v>240</v>
      </c>
      <c r="AS330">
        <v>1320000</v>
      </c>
      <c r="AT330" s="14">
        <f t="shared" si="66"/>
        <v>240</v>
      </c>
      <c r="AV330">
        <v>1320000</v>
      </c>
      <c r="AW330" s="14">
        <f t="shared" si="67"/>
        <v>181.19714945819911</v>
      </c>
      <c r="BY330">
        <v>1320000</v>
      </c>
      <c r="BZ330" s="14">
        <f t="shared" si="68"/>
        <v>240</v>
      </c>
      <c r="CB330">
        <v>1320000</v>
      </c>
      <c r="CC330" s="14">
        <f t="shared" si="69"/>
        <v>240</v>
      </c>
      <c r="CE330">
        <v>1320000</v>
      </c>
      <c r="CF330" s="14">
        <f t="shared" si="70"/>
        <v>240</v>
      </c>
      <c r="CH330">
        <v>1320000</v>
      </c>
      <c r="CI330" s="14">
        <f t="shared" si="71"/>
        <v>240</v>
      </c>
    </row>
    <row r="331" spans="1:87" x14ac:dyDescent="0.25">
      <c r="A331">
        <v>1330000</v>
      </c>
      <c r="B331" s="14">
        <f t="shared" si="60"/>
        <v>240</v>
      </c>
      <c r="D331">
        <v>1330000</v>
      </c>
      <c r="E331" s="14">
        <f t="shared" si="61"/>
        <v>240</v>
      </c>
      <c r="G331">
        <v>1330000</v>
      </c>
      <c r="H331" s="14">
        <f t="shared" si="62"/>
        <v>240</v>
      </c>
      <c r="J331">
        <v>1330000</v>
      </c>
      <c r="K331" s="14">
        <f t="shared" si="63"/>
        <v>225.66028266813652</v>
      </c>
      <c r="AM331">
        <v>1330000</v>
      </c>
      <c r="AN331" s="14">
        <f t="shared" si="64"/>
        <v>240</v>
      </c>
      <c r="AP331">
        <v>1330000</v>
      </c>
      <c r="AQ331" s="14">
        <f t="shared" si="65"/>
        <v>240</v>
      </c>
      <c r="AS331">
        <v>1330000</v>
      </c>
      <c r="AT331" s="14">
        <f t="shared" si="66"/>
        <v>240</v>
      </c>
      <c r="AV331">
        <v>1330000</v>
      </c>
      <c r="AW331" s="14">
        <f t="shared" si="67"/>
        <v>181.60928565073459</v>
      </c>
      <c r="BY331">
        <v>1330000</v>
      </c>
      <c r="BZ331" s="14">
        <f t="shared" si="68"/>
        <v>240</v>
      </c>
      <c r="CB331">
        <v>1330000</v>
      </c>
      <c r="CC331" s="14">
        <f t="shared" si="69"/>
        <v>240</v>
      </c>
      <c r="CE331">
        <v>1330000</v>
      </c>
      <c r="CF331" s="14">
        <f t="shared" si="70"/>
        <v>240</v>
      </c>
      <c r="CH331">
        <v>1330000</v>
      </c>
      <c r="CI331" s="14">
        <f t="shared" si="71"/>
        <v>240</v>
      </c>
    </row>
    <row r="332" spans="1:87" x14ac:dyDescent="0.25">
      <c r="A332">
        <v>1340000</v>
      </c>
      <c r="B332" s="14">
        <f t="shared" si="60"/>
        <v>240</v>
      </c>
      <c r="D332">
        <v>1340000</v>
      </c>
      <c r="E332" s="14">
        <f t="shared" si="61"/>
        <v>240</v>
      </c>
      <c r="G332">
        <v>1340000</v>
      </c>
      <c r="H332" s="14">
        <f t="shared" si="62"/>
        <v>240</v>
      </c>
      <c r="J332">
        <v>1340000</v>
      </c>
      <c r="K332" s="14">
        <f t="shared" si="63"/>
        <v>226.22443572251836</v>
      </c>
      <c r="AM332">
        <v>1340000</v>
      </c>
      <c r="AN332" s="14">
        <f t="shared" si="64"/>
        <v>240</v>
      </c>
      <c r="AP332">
        <v>1340000</v>
      </c>
      <c r="AQ332" s="14">
        <f t="shared" si="65"/>
        <v>240</v>
      </c>
      <c r="AS332">
        <v>1340000</v>
      </c>
      <c r="AT332" s="14">
        <f t="shared" si="66"/>
        <v>240</v>
      </c>
      <c r="AV332">
        <v>1340000</v>
      </c>
      <c r="AW332" s="14">
        <f t="shared" si="67"/>
        <v>182.01926155125042</v>
      </c>
      <c r="BY332">
        <v>1340000</v>
      </c>
      <c r="BZ332" s="14">
        <f t="shared" si="68"/>
        <v>240</v>
      </c>
      <c r="CB332">
        <v>1340000</v>
      </c>
      <c r="CC332" s="14">
        <f t="shared" si="69"/>
        <v>240</v>
      </c>
      <c r="CE332">
        <v>1340000</v>
      </c>
      <c r="CF332" s="14">
        <f t="shared" si="70"/>
        <v>240</v>
      </c>
      <c r="CH332">
        <v>1340000</v>
      </c>
      <c r="CI332" s="14">
        <f t="shared" si="71"/>
        <v>240</v>
      </c>
    </row>
    <row r="333" spans="1:87" x14ac:dyDescent="0.25">
      <c r="A333">
        <v>1350000</v>
      </c>
      <c r="B333" s="14">
        <f t="shared" si="60"/>
        <v>240</v>
      </c>
      <c r="D333">
        <v>1350000</v>
      </c>
      <c r="E333" s="14">
        <f t="shared" si="61"/>
        <v>240</v>
      </c>
      <c r="G333">
        <v>1350000</v>
      </c>
      <c r="H333" s="14">
        <f t="shared" si="62"/>
        <v>240</v>
      </c>
      <c r="J333">
        <v>1350000</v>
      </c>
      <c r="K333" s="14">
        <f t="shared" si="63"/>
        <v>226.7857889810773</v>
      </c>
      <c r="AM333">
        <v>1350000</v>
      </c>
      <c r="AN333" s="14">
        <f t="shared" si="64"/>
        <v>240</v>
      </c>
      <c r="AP333">
        <v>1350000</v>
      </c>
      <c r="AQ333" s="14">
        <f t="shared" si="65"/>
        <v>240</v>
      </c>
      <c r="AS333">
        <v>1350000</v>
      </c>
      <c r="AT333" s="14">
        <f t="shared" si="66"/>
        <v>240</v>
      </c>
      <c r="AV333">
        <v>1350000</v>
      </c>
      <c r="AW333" s="14">
        <f t="shared" si="67"/>
        <v>182.42710447902698</v>
      </c>
      <c r="BY333">
        <v>1350000</v>
      </c>
      <c r="BZ333" s="14">
        <f t="shared" si="68"/>
        <v>240</v>
      </c>
      <c r="CB333">
        <v>1350000</v>
      </c>
      <c r="CC333" s="14">
        <f t="shared" si="69"/>
        <v>240</v>
      </c>
      <c r="CE333">
        <v>1350000</v>
      </c>
      <c r="CF333" s="14">
        <f t="shared" si="70"/>
        <v>240</v>
      </c>
      <c r="CH333">
        <v>1350000</v>
      </c>
      <c r="CI333" s="14">
        <f t="shared" si="71"/>
        <v>240</v>
      </c>
    </row>
    <row r="334" spans="1:87" x14ac:dyDescent="0.25">
      <c r="A334">
        <v>1360000</v>
      </c>
      <c r="B334" s="14">
        <f t="shared" si="60"/>
        <v>240</v>
      </c>
      <c r="D334">
        <v>1360000</v>
      </c>
      <c r="E334" s="14">
        <f t="shared" si="61"/>
        <v>240</v>
      </c>
      <c r="G334">
        <v>1360000</v>
      </c>
      <c r="H334" s="14">
        <f t="shared" si="62"/>
        <v>240</v>
      </c>
      <c r="J334">
        <v>1360000</v>
      </c>
      <c r="K334" s="14">
        <f t="shared" si="63"/>
        <v>227.34437692461836</v>
      </c>
      <c r="AM334">
        <v>1360000</v>
      </c>
      <c r="AN334" s="14">
        <f t="shared" si="64"/>
        <v>240</v>
      </c>
      <c r="AP334">
        <v>1360000</v>
      </c>
      <c r="AQ334" s="14">
        <f t="shared" si="65"/>
        <v>240</v>
      </c>
      <c r="AS334">
        <v>1360000</v>
      </c>
      <c r="AT334" s="14">
        <f t="shared" si="66"/>
        <v>240</v>
      </c>
      <c r="AV334">
        <v>1360000</v>
      </c>
      <c r="AW334" s="14">
        <f t="shared" si="67"/>
        <v>182.83284120856521</v>
      </c>
      <c r="BY334">
        <v>1360000</v>
      </c>
      <c r="BZ334" s="14">
        <f t="shared" si="68"/>
        <v>240</v>
      </c>
      <c r="CB334">
        <v>1360000</v>
      </c>
      <c r="CC334" s="14">
        <f t="shared" si="69"/>
        <v>240</v>
      </c>
      <c r="CE334">
        <v>1360000</v>
      </c>
      <c r="CF334" s="14">
        <f t="shared" si="70"/>
        <v>240</v>
      </c>
      <c r="CH334">
        <v>1360000</v>
      </c>
      <c r="CI334" s="14">
        <f t="shared" si="71"/>
        <v>240</v>
      </c>
    </row>
    <row r="335" spans="1:87" x14ac:dyDescent="0.25">
      <c r="A335">
        <v>1370000</v>
      </c>
      <c r="B335" s="14">
        <f t="shared" si="60"/>
        <v>240</v>
      </c>
      <c r="D335">
        <v>1370000</v>
      </c>
      <c r="E335" s="14">
        <f t="shared" si="61"/>
        <v>240</v>
      </c>
      <c r="G335">
        <v>1370000</v>
      </c>
      <c r="H335" s="14">
        <f t="shared" si="62"/>
        <v>240</v>
      </c>
      <c r="J335">
        <v>1370000</v>
      </c>
      <c r="K335" s="14">
        <f t="shared" si="63"/>
        <v>227.90023335949112</v>
      </c>
      <c r="AM335">
        <v>1370000</v>
      </c>
      <c r="AN335" s="14">
        <f t="shared" si="64"/>
        <v>240</v>
      </c>
      <c r="AP335">
        <v>1370000</v>
      </c>
      <c r="AQ335" s="14">
        <f t="shared" si="65"/>
        <v>240</v>
      </c>
      <c r="AS335">
        <v>1370000</v>
      </c>
      <c r="AT335" s="14">
        <f t="shared" si="66"/>
        <v>240</v>
      </c>
      <c r="AV335">
        <v>1370000</v>
      </c>
      <c r="AW335" s="14">
        <f t="shared" si="67"/>
        <v>183.23649798436728</v>
      </c>
      <c r="BY335">
        <v>1370000</v>
      </c>
      <c r="BZ335" s="14">
        <f t="shared" si="68"/>
        <v>240</v>
      </c>
      <c r="CB335">
        <v>1370000</v>
      </c>
      <c r="CC335" s="14">
        <f t="shared" si="69"/>
        <v>240</v>
      </c>
      <c r="CE335">
        <v>1370000</v>
      </c>
      <c r="CF335" s="14">
        <f t="shared" si="70"/>
        <v>240</v>
      </c>
      <c r="CH335">
        <v>1370000</v>
      </c>
      <c r="CI335" s="14">
        <f t="shared" si="71"/>
        <v>240</v>
      </c>
    </row>
    <row r="336" spans="1:87" x14ac:dyDescent="0.25">
      <c r="A336">
        <v>1380000</v>
      </c>
      <c r="B336" s="14">
        <f t="shared" si="60"/>
        <v>240</v>
      </c>
      <c r="D336">
        <v>1380000</v>
      </c>
      <c r="E336" s="14">
        <f t="shared" si="61"/>
        <v>240</v>
      </c>
      <c r="G336">
        <v>1380000</v>
      </c>
      <c r="H336" s="14">
        <f t="shared" si="62"/>
        <v>240</v>
      </c>
      <c r="J336">
        <v>1380000</v>
      </c>
      <c r="K336" s="14">
        <f t="shared" si="63"/>
        <v>228.45339143559644</v>
      </c>
      <c r="AM336">
        <v>1380000</v>
      </c>
      <c r="AN336" s="14">
        <f t="shared" si="64"/>
        <v>240</v>
      </c>
      <c r="AP336">
        <v>1380000</v>
      </c>
      <c r="AQ336" s="14">
        <f t="shared" si="65"/>
        <v>240</v>
      </c>
      <c r="AS336">
        <v>1380000</v>
      </c>
      <c r="AT336" s="14">
        <f t="shared" si="66"/>
        <v>240</v>
      </c>
      <c r="AV336">
        <v>1380000</v>
      </c>
      <c r="AW336" s="14">
        <f t="shared" si="67"/>
        <v>183.63810053520919</v>
      </c>
      <c r="BY336">
        <v>1380000</v>
      </c>
      <c r="BZ336" s="14">
        <f t="shared" si="68"/>
        <v>240</v>
      </c>
      <c r="CB336">
        <v>1380000</v>
      </c>
      <c r="CC336" s="14">
        <f t="shared" si="69"/>
        <v>240</v>
      </c>
      <c r="CE336">
        <v>1380000</v>
      </c>
      <c r="CF336" s="14">
        <f t="shared" si="70"/>
        <v>240</v>
      </c>
      <c r="CH336">
        <v>1380000</v>
      </c>
      <c r="CI336" s="14">
        <f t="shared" si="71"/>
        <v>240</v>
      </c>
    </row>
    <row r="337" spans="1:87" x14ac:dyDescent="0.25">
      <c r="A337">
        <v>1390000</v>
      </c>
      <c r="B337" s="14">
        <f t="shared" si="60"/>
        <v>240</v>
      </c>
      <c r="D337">
        <v>1390000</v>
      </c>
      <c r="E337" s="14">
        <f t="shared" si="61"/>
        <v>240</v>
      </c>
      <c r="G337">
        <v>1390000</v>
      </c>
      <c r="H337" s="14">
        <f t="shared" si="62"/>
        <v>240</v>
      </c>
      <c r="J337">
        <v>1390000</v>
      </c>
      <c r="K337" s="14">
        <f t="shared" si="63"/>
        <v>229.00388366378752</v>
      </c>
      <c r="AM337">
        <v>1390000</v>
      </c>
      <c r="AN337" s="14">
        <f t="shared" si="64"/>
        <v>240</v>
      </c>
      <c r="AP337">
        <v>1390000</v>
      </c>
      <c r="AQ337" s="14">
        <f t="shared" si="65"/>
        <v>240</v>
      </c>
      <c r="AS337">
        <v>1390000</v>
      </c>
      <c r="AT337" s="14">
        <f t="shared" si="66"/>
        <v>240</v>
      </c>
      <c r="AV337">
        <v>1390000</v>
      </c>
      <c r="AW337" s="14">
        <f t="shared" si="67"/>
        <v>184.0376740879307</v>
      </c>
      <c r="BY337">
        <v>1390000</v>
      </c>
      <c r="BZ337" s="14">
        <f t="shared" si="68"/>
        <v>240</v>
      </c>
      <c r="CB337">
        <v>1390000</v>
      </c>
      <c r="CC337" s="14">
        <f t="shared" si="69"/>
        <v>240</v>
      </c>
      <c r="CE337">
        <v>1390000</v>
      </c>
      <c r="CF337" s="14">
        <f t="shared" si="70"/>
        <v>240</v>
      </c>
      <c r="CH337">
        <v>1390000</v>
      </c>
      <c r="CI337" s="14">
        <f t="shared" si="71"/>
        <v>240</v>
      </c>
    </row>
    <row r="338" spans="1:87" x14ac:dyDescent="0.25">
      <c r="A338">
        <v>1400000</v>
      </c>
      <c r="B338" s="14">
        <f t="shared" si="60"/>
        <v>240</v>
      </c>
      <c r="D338">
        <v>1400000</v>
      </c>
      <c r="E338" s="14">
        <f t="shared" si="61"/>
        <v>240</v>
      </c>
      <c r="G338">
        <v>1400000</v>
      </c>
      <c r="H338" s="14">
        <f t="shared" si="62"/>
        <v>240</v>
      </c>
      <c r="J338">
        <v>1400000</v>
      </c>
      <c r="K338" s="14">
        <f t="shared" si="63"/>
        <v>229.55174193268681</v>
      </c>
      <c r="AM338">
        <v>1400000</v>
      </c>
      <c r="AN338" s="14">
        <f t="shared" si="64"/>
        <v>240</v>
      </c>
      <c r="AP338">
        <v>1400000</v>
      </c>
      <c r="AQ338" s="14">
        <f t="shared" si="65"/>
        <v>240</v>
      </c>
      <c r="AS338">
        <v>1400000</v>
      </c>
      <c r="AT338" s="14">
        <f t="shared" si="66"/>
        <v>240</v>
      </c>
      <c r="AV338">
        <v>1400000</v>
      </c>
      <c r="AW338" s="14">
        <f t="shared" si="67"/>
        <v>184.435243380759</v>
      </c>
      <c r="BY338">
        <v>1400000</v>
      </c>
      <c r="BZ338" s="14">
        <f t="shared" si="68"/>
        <v>240</v>
      </c>
      <c r="CB338">
        <v>1400000</v>
      </c>
      <c r="CC338" s="14">
        <f t="shared" si="69"/>
        <v>240</v>
      </c>
      <c r="CE338">
        <v>1400000</v>
      </c>
      <c r="CF338" s="14">
        <f t="shared" si="70"/>
        <v>240</v>
      </c>
      <c r="CH338">
        <v>1400000</v>
      </c>
      <c r="CI338" s="14">
        <f t="shared" si="71"/>
        <v>240</v>
      </c>
    </row>
    <row r="339" spans="1:87" x14ac:dyDescent="0.25">
      <c r="A339">
        <v>1410000</v>
      </c>
      <c r="B339" s="14">
        <f t="shared" si="60"/>
        <v>240</v>
      </c>
      <c r="D339">
        <v>1410000</v>
      </c>
      <c r="E339" s="14">
        <f t="shared" si="61"/>
        <v>240</v>
      </c>
      <c r="G339">
        <v>1410000</v>
      </c>
      <c r="H339" s="14">
        <f t="shared" si="62"/>
        <v>240</v>
      </c>
      <c r="J339">
        <v>1410000</v>
      </c>
      <c r="K339" s="14">
        <f t="shared" si="63"/>
        <v>230.09699752494464</v>
      </c>
      <c r="AM339">
        <v>1410000</v>
      </c>
      <c r="AN339" s="14">
        <f t="shared" si="64"/>
        <v>240</v>
      </c>
      <c r="AP339">
        <v>1410000</v>
      </c>
      <c r="AQ339" s="14">
        <f t="shared" si="65"/>
        <v>240</v>
      </c>
      <c r="AS339">
        <v>1410000</v>
      </c>
      <c r="AT339" s="14">
        <f t="shared" si="66"/>
        <v>240</v>
      </c>
      <c r="AV339">
        <v>1410000</v>
      </c>
      <c r="AW339" s="14">
        <f t="shared" si="67"/>
        <v>184.83083267618653</v>
      </c>
      <c r="BY339">
        <v>1410000</v>
      </c>
      <c r="BZ339" s="14">
        <f t="shared" si="68"/>
        <v>240</v>
      </c>
      <c r="CB339">
        <v>1410000</v>
      </c>
      <c r="CC339" s="14">
        <f t="shared" si="69"/>
        <v>240</v>
      </c>
      <c r="CE339">
        <v>1410000</v>
      </c>
      <c r="CF339" s="14">
        <f t="shared" si="70"/>
        <v>240</v>
      </c>
      <c r="CH339">
        <v>1410000</v>
      </c>
      <c r="CI339" s="14">
        <f t="shared" si="71"/>
        <v>240</v>
      </c>
    </row>
    <row r="340" spans="1:87" x14ac:dyDescent="0.25">
      <c r="A340">
        <v>1420000</v>
      </c>
      <c r="B340" s="14">
        <f t="shared" si="60"/>
        <v>240</v>
      </c>
      <c r="D340">
        <v>1420000</v>
      </c>
      <c r="E340" s="14">
        <f t="shared" si="61"/>
        <v>240</v>
      </c>
      <c r="G340">
        <v>1420000</v>
      </c>
      <c r="H340" s="14">
        <f t="shared" si="62"/>
        <v>240</v>
      </c>
      <c r="J340">
        <v>1420000</v>
      </c>
      <c r="K340" s="14">
        <f t="shared" si="63"/>
        <v>230.6396811329607</v>
      </c>
      <c r="AM340">
        <v>1420000</v>
      </c>
      <c r="AN340" s="14">
        <f t="shared" si="64"/>
        <v>240</v>
      </c>
      <c r="AP340">
        <v>1420000</v>
      </c>
      <c r="AQ340" s="14">
        <f t="shared" si="65"/>
        <v>240</v>
      </c>
      <c r="AS340">
        <v>1420000</v>
      </c>
      <c r="AT340" s="14">
        <f t="shared" si="66"/>
        <v>240</v>
      </c>
      <c r="AV340">
        <v>1420000</v>
      </c>
      <c r="AW340" s="14">
        <f t="shared" si="67"/>
        <v>185.22446577342123</v>
      </c>
      <c r="BY340">
        <v>1420000</v>
      </c>
      <c r="BZ340" s="14">
        <f t="shared" si="68"/>
        <v>240</v>
      </c>
      <c r="CB340">
        <v>1420000</v>
      </c>
      <c r="CC340" s="14">
        <f t="shared" si="69"/>
        <v>240</v>
      </c>
      <c r="CE340">
        <v>1420000</v>
      </c>
      <c r="CF340" s="14">
        <f t="shared" si="70"/>
        <v>240</v>
      </c>
      <c r="CH340">
        <v>1420000</v>
      </c>
      <c r="CI340" s="14">
        <f t="shared" si="71"/>
        <v>240</v>
      </c>
    </row>
    <row r="341" spans="1:87" x14ac:dyDescent="0.25">
      <c r="A341">
        <v>1430000</v>
      </c>
      <c r="B341" s="14">
        <f t="shared" si="60"/>
        <v>240</v>
      </c>
      <c r="D341">
        <v>1430000</v>
      </c>
      <c r="E341" s="14">
        <f t="shared" si="61"/>
        <v>240</v>
      </c>
      <c r="G341">
        <v>1430000</v>
      </c>
      <c r="H341" s="14">
        <f t="shared" si="62"/>
        <v>240</v>
      </c>
      <c r="J341">
        <v>1430000</v>
      </c>
      <c r="K341" s="14">
        <f t="shared" si="63"/>
        <v>231.17982287408935</v>
      </c>
      <c r="AM341">
        <v>1430000</v>
      </c>
      <c r="AN341" s="14">
        <f t="shared" si="64"/>
        <v>240</v>
      </c>
      <c r="AP341">
        <v>1430000</v>
      </c>
      <c r="AQ341" s="14">
        <f t="shared" si="65"/>
        <v>240</v>
      </c>
      <c r="AS341">
        <v>1430000</v>
      </c>
      <c r="AT341" s="14">
        <f t="shared" si="66"/>
        <v>240</v>
      </c>
      <c r="AV341">
        <v>1430000</v>
      </c>
      <c r="AW341" s="14">
        <f t="shared" si="67"/>
        <v>185.61616602042474</v>
      </c>
      <c r="BY341">
        <v>1430000</v>
      </c>
      <c r="BZ341" s="14">
        <f t="shared" si="68"/>
        <v>240</v>
      </c>
      <c r="CB341">
        <v>1430000</v>
      </c>
      <c r="CC341" s="14">
        <f t="shared" si="69"/>
        <v>240</v>
      </c>
      <c r="CE341">
        <v>1430000</v>
      </c>
      <c r="CF341" s="14">
        <f t="shared" si="70"/>
        <v>240</v>
      </c>
      <c r="CH341">
        <v>1430000</v>
      </c>
      <c r="CI341" s="14">
        <f t="shared" si="71"/>
        <v>240</v>
      </c>
    </row>
    <row r="342" spans="1:87" x14ac:dyDescent="0.25">
      <c r="A342">
        <v>1440000</v>
      </c>
      <c r="B342" s="14">
        <f t="shared" si="60"/>
        <v>240</v>
      </c>
      <c r="D342">
        <v>1440000</v>
      </c>
      <c r="E342" s="14">
        <f t="shared" si="61"/>
        <v>240</v>
      </c>
      <c r="G342">
        <v>1440000</v>
      </c>
      <c r="H342" s="14">
        <f t="shared" si="62"/>
        <v>240</v>
      </c>
      <c r="J342">
        <v>1440000</v>
      </c>
      <c r="K342" s="14">
        <f t="shared" si="63"/>
        <v>231.71745230535123</v>
      </c>
      <c r="AM342">
        <v>1440000</v>
      </c>
      <c r="AN342" s="14">
        <f t="shared" si="64"/>
        <v>240</v>
      </c>
      <c r="AP342">
        <v>1440000</v>
      </c>
      <c r="AQ342" s="14">
        <f t="shared" si="65"/>
        <v>240</v>
      </c>
      <c r="AS342">
        <v>1440000</v>
      </c>
      <c r="AT342" s="14">
        <f t="shared" si="66"/>
        <v>240</v>
      </c>
      <c r="AV342">
        <v>1440000</v>
      </c>
      <c r="AW342" s="14">
        <f t="shared" si="67"/>
        <v>186.00595632555707</v>
      </c>
      <c r="BY342">
        <v>1440000</v>
      </c>
      <c r="BZ342" s="14">
        <f t="shared" si="68"/>
        <v>240</v>
      </c>
      <c r="CB342">
        <v>1440000</v>
      </c>
      <c r="CC342" s="14">
        <f t="shared" si="69"/>
        <v>240</v>
      </c>
      <c r="CE342">
        <v>1440000</v>
      </c>
      <c r="CF342" s="14">
        <f t="shared" si="70"/>
        <v>240</v>
      </c>
      <c r="CH342">
        <v>1440000</v>
      </c>
      <c r="CI342" s="14">
        <f t="shared" si="71"/>
        <v>240</v>
      </c>
    </row>
    <row r="343" spans="1:87" x14ac:dyDescent="0.25">
      <c r="A343">
        <v>1450000</v>
      </c>
      <c r="B343" s="14">
        <f t="shared" si="60"/>
        <v>240</v>
      </c>
      <c r="D343">
        <v>1450000</v>
      </c>
      <c r="E343" s="14">
        <f t="shared" si="61"/>
        <v>240</v>
      </c>
      <c r="G343">
        <v>1450000</v>
      </c>
      <c r="H343" s="14">
        <f t="shared" si="62"/>
        <v>240</v>
      </c>
      <c r="J343">
        <v>1450000</v>
      </c>
      <c r="K343" s="14">
        <f t="shared" si="63"/>
        <v>232.25259843766793</v>
      </c>
      <c r="AM343">
        <v>1450000</v>
      </c>
      <c r="AN343" s="14">
        <f t="shared" si="64"/>
        <v>240</v>
      </c>
      <c r="AP343">
        <v>1450000</v>
      </c>
      <c r="AQ343" s="14">
        <f t="shared" si="65"/>
        <v>240</v>
      </c>
      <c r="AS343">
        <v>1450000</v>
      </c>
      <c r="AT343" s="14">
        <f t="shared" si="66"/>
        <v>240</v>
      </c>
      <c r="AV343">
        <v>1450000</v>
      </c>
      <c r="AW343" s="14">
        <f t="shared" si="67"/>
        <v>186.39385916884169</v>
      </c>
      <c r="BY343">
        <v>1450000</v>
      </c>
      <c r="BZ343" s="14">
        <f t="shared" si="68"/>
        <v>240</v>
      </c>
      <c r="CB343">
        <v>1450000</v>
      </c>
      <c r="CC343" s="14">
        <f t="shared" si="69"/>
        <v>240</v>
      </c>
      <c r="CE343">
        <v>1450000</v>
      </c>
      <c r="CF343" s="14">
        <f t="shared" si="70"/>
        <v>240</v>
      </c>
      <c r="CH343">
        <v>1450000</v>
      </c>
      <c r="CI343" s="14">
        <f t="shared" si="71"/>
        <v>240</v>
      </c>
    </row>
    <row r="344" spans="1:87" x14ac:dyDescent="0.25">
      <c r="A344">
        <v>1460000</v>
      </c>
      <c r="B344" s="14">
        <f t="shared" si="60"/>
        <v>240</v>
      </c>
      <c r="D344">
        <v>1460000</v>
      </c>
      <c r="E344" s="14">
        <f t="shared" si="61"/>
        <v>240</v>
      </c>
      <c r="G344">
        <v>1460000</v>
      </c>
      <c r="H344" s="14">
        <f t="shared" si="62"/>
        <v>240</v>
      </c>
      <c r="J344">
        <v>1460000</v>
      </c>
      <c r="K344" s="14">
        <f t="shared" si="63"/>
        <v>232.78528974964016</v>
      </c>
      <c r="AM344">
        <v>1460000</v>
      </c>
      <c r="AN344" s="14">
        <f t="shared" si="64"/>
        <v>240</v>
      </c>
      <c r="AP344">
        <v>1460000</v>
      </c>
      <c r="AQ344" s="14">
        <f t="shared" si="65"/>
        <v>240</v>
      </c>
      <c r="AS344">
        <v>1460000</v>
      </c>
      <c r="AT344" s="14">
        <f t="shared" si="66"/>
        <v>240</v>
      </c>
      <c r="AV344">
        <v>1460000</v>
      </c>
      <c r="AW344" s="14">
        <f t="shared" si="67"/>
        <v>186.779896612866</v>
      </c>
      <c r="BY344">
        <v>1460000</v>
      </c>
      <c r="BZ344" s="14">
        <f t="shared" si="68"/>
        <v>240</v>
      </c>
      <c r="CB344">
        <v>1460000</v>
      </c>
      <c r="CC344" s="14">
        <f t="shared" si="69"/>
        <v>240</v>
      </c>
      <c r="CE344">
        <v>1460000</v>
      </c>
      <c r="CF344" s="14">
        <f t="shared" si="70"/>
        <v>240</v>
      </c>
      <c r="CH344">
        <v>1460000</v>
      </c>
      <c r="CI344" s="14">
        <f t="shared" si="71"/>
        <v>240</v>
      </c>
    </row>
    <row r="345" spans="1:87" x14ac:dyDescent="0.25">
      <c r="A345">
        <v>1470000</v>
      </c>
      <c r="B345" s="14">
        <f t="shared" si="60"/>
        <v>240</v>
      </c>
      <c r="D345">
        <v>1470000</v>
      </c>
      <c r="E345" s="14">
        <f t="shared" si="61"/>
        <v>240</v>
      </c>
      <c r="G345">
        <v>1470000</v>
      </c>
      <c r="H345" s="14">
        <f t="shared" si="62"/>
        <v>240</v>
      </c>
      <c r="J345">
        <v>1470000</v>
      </c>
      <c r="K345" s="14">
        <f t="shared" si="63"/>
        <v>233.31555420088634</v>
      </c>
      <c r="AM345">
        <v>1470000</v>
      </c>
      <c r="AN345" s="14">
        <f t="shared" si="64"/>
        <v>240</v>
      </c>
      <c r="AP345">
        <v>1470000</v>
      </c>
      <c r="AQ345" s="14">
        <f t="shared" si="65"/>
        <v>240</v>
      </c>
      <c r="AS345">
        <v>1470000</v>
      </c>
      <c r="AT345" s="14">
        <f t="shared" si="66"/>
        <v>240</v>
      </c>
      <c r="AV345">
        <v>1470000</v>
      </c>
      <c r="AW345" s="14">
        <f t="shared" si="67"/>
        <v>187.16409031333279</v>
      </c>
      <c r="BY345">
        <v>1470000</v>
      </c>
      <c r="BZ345" s="14">
        <f t="shared" si="68"/>
        <v>240</v>
      </c>
      <c r="CB345">
        <v>1470000</v>
      </c>
      <c r="CC345" s="14">
        <f t="shared" si="69"/>
        <v>240</v>
      </c>
      <c r="CE345">
        <v>1470000</v>
      </c>
      <c r="CF345" s="14">
        <f t="shared" si="70"/>
        <v>240</v>
      </c>
      <c r="CH345">
        <v>1470000</v>
      </c>
      <c r="CI345" s="14">
        <f t="shared" si="71"/>
        <v>240</v>
      </c>
    </row>
    <row r="346" spans="1:87" x14ac:dyDescent="0.25">
      <c r="A346">
        <v>1480000</v>
      </c>
      <c r="B346" s="14">
        <f t="shared" si="60"/>
        <v>240</v>
      </c>
      <c r="D346">
        <v>1480000</v>
      </c>
      <c r="E346" s="14">
        <f t="shared" si="61"/>
        <v>240</v>
      </c>
      <c r="G346">
        <v>1480000</v>
      </c>
      <c r="H346" s="14">
        <f t="shared" si="62"/>
        <v>240</v>
      </c>
      <c r="J346">
        <v>1480000</v>
      </c>
      <c r="K346" s="14">
        <f t="shared" si="63"/>
        <v>233.84341924495905</v>
      </c>
      <c r="AM346">
        <v>1480000</v>
      </c>
      <c r="AN346" s="14">
        <f t="shared" si="64"/>
        <v>240</v>
      </c>
      <c r="AP346">
        <v>1480000</v>
      </c>
      <c r="AQ346" s="14">
        <f t="shared" si="65"/>
        <v>240</v>
      </c>
      <c r="AS346">
        <v>1480000</v>
      </c>
      <c r="AT346" s="14">
        <f t="shared" si="66"/>
        <v>240</v>
      </c>
      <c r="AV346">
        <v>1480000</v>
      </c>
      <c r="AW346" s="14">
        <f t="shared" si="67"/>
        <v>187.54646152927452</v>
      </c>
      <c r="BY346">
        <v>1480000</v>
      </c>
      <c r="BZ346" s="14">
        <f t="shared" si="68"/>
        <v>240</v>
      </c>
      <c r="CB346">
        <v>1480000</v>
      </c>
      <c r="CC346" s="14">
        <f t="shared" si="69"/>
        <v>240</v>
      </c>
      <c r="CE346">
        <v>1480000</v>
      </c>
      <c r="CF346" s="14">
        <f t="shared" si="70"/>
        <v>240</v>
      </c>
      <c r="CH346">
        <v>1480000</v>
      </c>
      <c r="CI346" s="14">
        <f t="shared" si="71"/>
        <v>240</v>
      </c>
    </row>
    <row r="347" spans="1:87" x14ac:dyDescent="0.25">
      <c r="A347">
        <v>1490000</v>
      </c>
      <c r="B347" s="14">
        <f t="shared" si="60"/>
        <v>240</v>
      </c>
      <c r="D347">
        <v>1490000</v>
      </c>
      <c r="E347" s="14">
        <f t="shared" si="61"/>
        <v>240</v>
      </c>
      <c r="G347">
        <v>1490000</v>
      </c>
      <c r="H347" s="14">
        <f t="shared" si="62"/>
        <v>240</v>
      </c>
      <c r="J347">
        <v>1490000</v>
      </c>
      <c r="K347" s="14">
        <f t="shared" si="63"/>
        <v>234.36891184185461</v>
      </c>
      <c r="AM347">
        <v>1490000</v>
      </c>
      <c r="AN347" s="14">
        <f t="shared" si="64"/>
        <v>240</v>
      </c>
      <c r="AP347">
        <v>1490000</v>
      </c>
      <c r="AQ347" s="14">
        <f t="shared" si="65"/>
        <v>240</v>
      </c>
      <c r="AS347">
        <v>1490000</v>
      </c>
      <c r="AT347" s="14">
        <f t="shared" si="66"/>
        <v>240</v>
      </c>
      <c r="AV347">
        <v>1490000</v>
      </c>
      <c r="AW347" s="14">
        <f t="shared" si="67"/>
        <v>187.92703113294374</v>
      </c>
      <c r="BY347">
        <v>1490000</v>
      </c>
      <c r="BZ347" s="14">
        <f t="shared" si="68"/>
        <v>240</v>
      </c>
      <c r="CB347">
        <v>1490000</v>
      </c>
      <c r="CC347" s="14">
        <f t="shared" si="69"/>
        <v>240</v>
      </c>
      <c r="CE347">
        <v>1490000</v>
      </c>
      <c r="CF347" s="14">
        <f t="shared" si="70"/>
        <v>240</v>
      </c>
      <c r="CH347">
        <v>1490000</v>
      </c>
      <c r="CI347" s="14">
        <f t="shared" si="71"/>
        <v>240</v>
      </c>
    </row>
    <row r="348" spans="1:87" x14ac:dyDescent="0.25">
      <c r="A348">
        <v>1500000</v>
      </c>
      <c r="B348" s="14">
        <f t="shared" si="60"/>
        <v>240</v>
      </c>
      <c r="D348">
        <v>1500000</v>
      </c>
      <c r="E348" s="14">
        <f t="shared" si="61"/>
        <v>240</v>
      </c>
      <c r="G348">
        <v>1500000</v>
      </c>
      <c r="H348" s="14">
        <f t="shared" si="62"/>
        <v>240</v>
      </c>
      <c r="J348">
        <v>1500000</v>
      </c>
      <c r="K348" s="14">
        <f t="shared" si="63"/>
        <v>234.8920584701319</v>
      </c>
      <c r="AM348">
        <v>1500000</v>
      </c>
      <c r="AN348" s="14">
        <f t="shared" si="64"/>
        <v>240</v>
      </c>
      <c r="AP348">
        <v>1500000</v>
      </c>
      <c r="AQ348" s="14">
        <f t="shared" si="65"/>
        <v>240</v>
      </c>
      <c r="AS348">
        <v>1500000</v>
      </c>
      <c r="AT348" s="14">
        <f t="shared" si="66"/>
        <v>240</v>
      </c>
      <c r="AV348">
        <v>1500000</v>
      </c>
      <c r="AW348" s="14">
        <f t="shared" si="67"/>
        <v>188.30581961939362</v>
      </c>
      <c r="BY348">
        <v>1500000</v>
      </c>
      <c r="BZ348" s="14">
        <f t="shared" si="68"/>
        <v>240</v>
      </c>
      <c r="CB348">
        <v>1500000</v>
      </c>
      <c r="CC348" s="14">
        <f t="shared" si="69"/>
        <v>240</v>
      </c>
      <c r="CE348">
        <v>1500000</v>
      </c>
      <c r="CF348" s="14">
        <f t="shared" si="70"/>
        <v>240</v>
      </c>
      <c r="CH348">
        <v>1500000</v>
      </c>
      <c r="CI348" s="14">
        <f t="shared" si="71"/>
        <v>240</v>
      </c>
    </row>
    <row r="349" spans="1:87" x14ac:dyDescent="0.25">
      <c r="A349">
        <v>1510000</v>
      </c>
      <c r="B349" s="14">
        <f t="shared" si="60"/>
        <v>240</v>
      </c>
      <c r="D349">
        <v>1510000</v>
      </c>
      <c r="E349" s="14">
        <f t="shared" si="61"/>
        <v>240</v>
      </c>
      <c r="G349">
        <v>1510000</v>
      </c>
      <c r="H349" s="14">
        <f t="shared" si="62"/>
        <v>240</v>
      </c>
      <c r="J349">
        <v>1510000</v>
      </c>
      <c r="K349" s="14">
        <f t="shared" si="63"/>
        <v>235.41288513865513</v>
      </c>
      <c r="AM349">
        <v>1510000</v>
      </c>
      <c r="AN349" s="14">
        <f t="shared" si="64"/>
        <v>240</v>
      </c>
      <c r="AP349">
        <v>1510000</v>
      </c>
      <c r="AQ349" s="14">
        <f t="shared" si="65"/>
        <v>240</v>
      </c>
      <c r="AS349">
        <v>1510000</v>
      </c>
      <c r="AT349" s="14">
        <f t="shared" si="66"/>
        <v>240</v>
      </c>
      <c r="AV349">
        <v>1510000</v>
      </c>
      <c r="AW349" s="14">
        <f t="shared" si="67"/>
        <v>188.68284711575728</v>
      </c>
      <c r="BY349">
        <v>1510000</v>
      </c>
      <c r="BZ349" s="14">
        <f t="shared" si="68"/>
        <v>240</v>
      </c>
      <c r="CB349">
        <v>1510000</v>
      </c>
      <c r="CC349" s="14">
        <f t="shared" si="69"/>
        <v>240</v>
      </c>
      <c r="CE349">
        <v>1510000</v>
      </c>
      <c r="CF349" s="14">
        <f t="shared" si="70"/>
        <v>240</v>
      </c>
      <c r="CH349">
        <v>1510000</v>
      </c>
      <c r="CI349" s="14">
        <f t="shared" si="71"/>
        <v>240</v>
      </c>
    </row>
    <row r="350" spans="1:87" x14ac:dyDescent="0.25">
      <c r="A350">
        <v>1520000</v>
      </c>
      <c r="B350" s="14">
        <f t="shared" si="60"/>
        <v>240</v>
      </c>
      <c r="D350">
        <v>1520000</v>
      </c>
      <c r="E350" s="14">
        <f t="shared" si="61"/>
        <v>240</v>
      </c>
      <c r="G350">
        <v>1520000</v>
      </c>
      <c r="H350" s="14">
        <f t="shared" si="62"/>
        <v>240</v>
      </c>
      <c r="J350">
        <v>1520000</v>
      </c>
      <c r="K350" s="14">
        <f t="shared" si="63"/>
        <v>235.93141739797417</v>
      </c>
      <c r="AM350">
        <v>1520000</v>
      </c>
      <c r="AN350" s="14">
        <f t="shared" si="64"/>
        <v>240</v>
      </c>
      <c r="AP350">
        <v>1520000</v>
      </c>
      <c r="AQ350" s="14">
        <f t="shared" si="65"/>
        <v>240</v>
      </c>
      <c r="AS350">
        <v>1520000</v>
      </c>
      <c r="AT350" s="14">
        <f t="shared" si="66"/>
        <v>240</v>
      </c>
      <c r="AV350">
        <v>1520000</v>
      </c>
      <c r="AW350" s="14">
        <f t="shared" si="67"/>
        <v>189.05813339024064</v>
      </c>
      <c r="BY350">
        <v>1520000</v>
      </c>
      <c r="BZ350" s="14">
        <f t="shared" si="68"/>
        <v>240</v>
      </c>
      <c r="CB350">
        <v>1520000</v>
      </c>
      <c r="CC350" s="14">
        <f t="shared" si="69"/>
        <v>240</v>
      </c>
      <c r="CE350">
        <v>1520000</v>
      </c>
      <c r="CF350" s="14">
        <f t="shared" si="70"/>
        <v>240</v>
      </c>
      <c r="CH350">
        <v>1520000</v>
      </c>
      <c r="CI350" s="14">
        <f t="shared" si="71"/>
        <v>240</v>
      </c>
    </row>
    <row r="351" spans="1:87" x14ac:dyDescent="0.25">
      <c r="A351">
        <v>1530000</v>
      </c>
      <c r="B351" s="14">
        <f t="shared" si="60"/>
        <v>240</v>
      </c>
      <c r="D351">
        <v>1530000</v>
      </c>
      <c r="E351" s="14">
        <f t="shared" si="61"/>
        <v>240</v>
      </c>
      <c r="G351">
        <v>1530000</v>
      </c>
      <c r="H351" s="14">
        <f t="shared" si="62"/>
        <v>240</v>
      </c>
      <c r="J351">
        <v>1530000</v>
      </c>
      <c r="K351" s="14">
        <f t="shared" si="63"/>
        <v>236.44768035135667</v>
      </c>
      <c r="AM351">
        <v>1530000</v>
      </c>
      <c r="AN351" s="14">
        <f t="shared" si="64"/>
        <v>240</v>
      </c>
      <c r="AP351">
        <v>1530000</v>
      </c>
      <c r="AQ351" s="14">
        <f t="shared" si="65"/>
        <v>240</v>
      </c>
      <c r="AS351">
        <v>1530000</v>
      </c>
      <c r="AT351" s="14">
        <f t="shared" si="66"/>
        <v>240</v>
      </c>
      <c r="AV351">
        <v>1530000</v>
      </c>
      <c r="AW351" s="14">
        <f t="shared" si="67"/>
        <v>189.43169786083669</v>
      </c>
      <c r="BY351">
        <v>1530000</v>
      </c>
      <c r="BZ351" s="14">
        <f t="shared" si="68"/>
        <v>240</v>
      </c>
      <c r="CB351">
        <v>1530000</v>
      </c>
      <c r="CC351" s="14">
        <f t="shared" si="69"/>
        <v>240</v>
      </c>
      <c r="CE351">
        <v>1530000</v>
      </c>
      <c r="CF351" s="14">
        <f t="shared" si="70"/>
        <v>240</v>
      </c>
      <c r="CH351">
        <v>1530000</v>
      </c>
      <c r="CI351" s="14">
        <f t="shared" si="71"/>
        <v>240</v>
      </c>
    </row>
    <row r="352" spans="1:87" x14ac:dyDescent="0.25">
      <c r="A352">
        <v>1540000</v>
      </c>
      <c r="B352" s="14">
        <f t="shared" si="60"/>
        <v>240</v>
      </c>
      <c r="D352">
        <v>1540000</v>
      </c>
      <c r="E352" s="14">
        <f t="shared" si="61"/>
        <v>240</v>
      </c>
      <c r="G352">
        <v>1540000</v>
      </c>
      <c r="H352" s="14">
        <f t="shared" si="62"/>
        <v>240</v>
      </c>
      <c r="J352">
        <v>1540000</v>
      </c>
      <c r="K352" s="14">
        <f t="shared" si="63"/>
        <v>236.96169866548408</v>
      </c>
      <c r="AM352">
        <v>1540000</v>
      </c>
      <c r="AN352" s="14">
        <f t="shared" si="64"/>
        <v>240</v>
      </c>
      <c r="AP352">
        <v>1540000</v>
      </c>
      <c r="AQ352" s="14">
        <f t="shared" si="65"/>
        <v>240</v>
      </c>
      <c r="AS352">
        <v>1540000</v>
      </c>
      <c r="AT352" s="14">
        <f t="shared" si="66"/>
        <v>240</v>
      </c>
      <c r="AV352">
        <v>1540000</v>
      </c>
      <c r="AW352" s="14">
        <f t="shared" si="67"/>
        <v>189.80355960377366</v>
      </c>
      <c r="BY352">
        <v>1540000</v>
      </c>
      <c r="BZ352" s="14">
        <f t="shared" si="68"/>
        <v>240</v>
      </c>
      <c r="CB352">
        <v>1540000</v>
      </c>
      <c r="CC352" s="14">
        <f t="shared" si="69"/>
        <v>240</v>
      </c>
      <c r="CE352">
        <v>1540000</v>
      </c>
      <c r="CF352" s="14">
        <f t="shared" si="70"/>
        <v>240</v>
      </c>
      <c r="CH352">
        <v>1540000</v>
      </c>
      <c r="CI352" s="14">
        <f t="shared" si="71"/>
        <v>240</v>
      </c>
    </row>
    <row r="353" spans="1:87" x14ac:dyDescent="0.25">
      <c r="A353">
        <v>1550000</v>
      </c>
      <c r="B353" s="14">
        <f t="shared" si="60"/>
        <v>240</v>
      </c>
      <c r="D353">
        <v>1550000</v>
      </c>
      <c r="E353" s="14">
        <f t="shared" si="61"/>
        <v>240</v>
      </c>
      <c r="G353">
        <v>1550000</v>
      </c>
      <c r="H353" s="14">
        <f t="shared" si="62"/>
        <v>240</v>
      </c>
      <c r="J353">
        <v>1550000</v>
      </c>
      <c r="K353" s="14">
        <f t="shared" si="63"/>
        <v>237.47349658082433</v>
      </c>
      <c r="AM353">
        <v>1550000</v>
      </c>
      <c r="AN353" s="14">
        <f t="shared" si="64"/>
        <v>240</v>
      </c>
      <c r="AP353">
        <v>1550000</v>
      </c>
      <c r="AQ353" s="14">
        <f t="shared" si="65"/>
        <v>240</v>
      </c>
      <c r="AS353">
        <v>1550000</v>
      </c>
      <c r="AT353" s="14">
        <f t="shared" si="66"/>
        <v>240</v>
      </c>
      <c r="AV353">
        <v>1550000</v>
      </c>
      <c r="AW353" s="14">
        <f t="shared" si="67"/>
        <v>190.17373736170529</v>
      </c>
      <c r="BY353">
        <v>1550000</v>
      </c>
      <c r="BZ353" s="14">
        <f t="shared" si="68"/>
        <v>240</v>
      </c>
      <c r="CB353">
        <v>1550000</v>
      </c>
      <c r="CC353" s="14">
        <f t="shared" si="69"/>
        <v>240</v>
      </c>
      <c r="CE353">
        <v>1550000</v>
      </c>
      <c r="CF353" s="14">
        <f t="shared" si="70"/>
        <v>240</v>
      </c>
      <c r="CH353">
        <v>1550000</v>
      </c>
      <c r="CI353" s="14">
        <f t="shared" si="71"/>
        <v>240</v>
      </c>
    </row>
    <row r="354" spans="1:87" x14ac:dyDescent="0.25">
      <c r="A354">
        <v>1560000</v>
      </c>
      <c r="B354" s="14">
        <f t="shared" si="60"/>
        <v>240</v>
      </c>
      <c r="D354">
        <v>1560000</v>
      </c>
      <c r="E354" s="14">
        <f t="shared" si="61"/>
        <v>240</v>
      </c>
      <c r="G354">
        <v>1560000</v>
      </c>
      <c r="H354" s="14">
        <f t="shared" si="62"/>
        <v>240</v>
      </c>
      <c r="J354">
        <v>1560000</v>
      </c>
      <c r="K354" s="14">
        <f t="shared" si="63"/>
        <v>237.98309792169306</v>
      </c>
      <c r="AM354">
        <v>1560000</v>
      </c>
      <c r="AN354" s="14">
        <f t="shared" si="64"/>
        <v>240</v>
      </c>
      <c r="AP354">
        <v>1560000</v>
      </c>
      <c r="AQ354" s="14">
        <f t="shared" si="65"/>
        <v>240</v>
      </c>
      <c r="AS354">
        <v>1560000</v>
      </c>
      <c r="AT354" s="14">
        <f t="shared" si="66"/>
        <v>240</v>
      </c>
      <c r="AV354">
        <v>1560000</v>
      </c>
      <c r="AW354" s="14">
        <f t="shared" si="67"/>
        <v>190.54224955165373</v>
      </c>
      <c r="BY354">
        <v>1560000</v>
      </c>
      <c r="BZ354" s="14">
        <f t="shared" si="68"/>
        <v>240</v>
      </c>
      <c r="CB354">
        <v>1560000</v>
      </c>
      <c r="CC354" s="14">
        <f t="shared" si="69"/>
        <v>240</v>
      </c>
      <c r="CE354">
        <v>1560000</v>
      </c>
      <c r="CF354" s="14">
        <f t="shared" si="70"/>
        <v>240</v>
      </c>
      <c r="CH354">
        <v>1560000</v>
      </c>
      <c r="CI354" s="14">
        <f t="shared" si="71"/>
        <v>240</v>
      </c>
    </row>
    <row r="355" spans="1:87" x14ac:dyDescent="0.25">
      <c r="A355">
        <v>1570000</v>
      </c>
      <c r="B355" s="14">
        <f t="shared" si="60"/>
        <v>240</v>
      </c>
      <c r="D355">
        <v>1570000</v>
      </c>
      <c r="E355" s="14">
        <f t="shared" si="61"/>
        <v>240</v>
      </c>
      <c r="G355">
        <v>1570000</v>
      </c>
      <c r="H355" s="14">
        <f t="shared" si="62"/>
        <v>240</v>
      </c>
      <c r="J355">
        <v>1570000</v>
      </c>
      <c r="K355" s="14">
        <f t="shared" si="63"/>
        <v>238.49052610601382</v>
      </c>
      <c r="AM355">
        <v>1570000</v>
      </c>
      <c r="AN355" s="14">
        <f t="shared" si="64"/>
        <v>240</v>
      </c>
      <c r="AP355">
        <v>1570000</v>
      </c>
      <c r="AQ355" s="14">
        <f t="shared" si="65"/>
        <v>240</v>
      </c>
      <c r="AS355">
        <v>1570000</v>
      </c>
      <c r="AT355" s="14">
        <f t="shared" si="66"/>
        <v>240</v>
      </c>
      <c r="AV355">
        <v>1570000</v>
      </c>
      <c r="AW355" s="14">
        <f t="shared" si="67"/>
        <v>190.90911427271331</v>
      </c>
      <c r="BY355">
        <v>1570000</v>
      </c>
      <c r="BZ355" s="14">
        <f t="shared" si="68"/>
        <v>240</v>
      </c>
      <c r="CB355">
        <v>1570000</v>
      </c>
      <c r="CC355" s="14">
        <f t="shared" si="69"/>
        <v>240</v>
      </c>
      <c r="CE355">
        <v>1570000</v>
      </c>
      <c r="CF355" s="14">
        <f t="shared" si="70"/>
        <v>240</v>
      </c>
      <c r="CH355">
        <v>1570000</v>
      </c>
      <c r="CI355" s="14">
        <f t="shared" si="71"/>
        <v>240</v>
      </c>
    </row>
    <row r="356" spans="1:87" x14ac:dyDescent="0.25">
      <c r="A356">
        <v>1580000</v>
      </c>
      <c r="B356" s="14">
        <f t="shared" si="60"/>
        <v>240</v>
      </c>
      <c r="D356">
        <v>1580000</v>
      </c>
      <c r="E356" s="14">
        <f t="shared" si="61"/>
        <v>240</v>
      </c>
      <c r="G356">
        <v>1580000</v>
      </c>
      <c r="H356" s="14">
        <f t="shared" si="62"/>
        <v>240</v>
      </c>
      <c r="J356">
        <v>1580000</v>
      </c>
      <c r="K356" s="14">
        <f t="shared" si="63"/>
        <v>238.99580415478962</v>
      </c>
      <c r="AM356">
        <v>1580000</v>
      </c>
      <c r="AN356" s="14">
        <f t="shared" si="64"/>
        <v>240</v>
      </c>
      <c r="AP356">
        <v>1580000</v>
      </c>
      <c r="AQ356" s="14">
        <f t="shared" si="65"/>
        <v>240</v>
      </c>
      <c r="AS356">
        <v>1580000</v>
      </c>
      <c r="AT356" s="14">
        <f t="shared" si="66"/>
        <v>240</v>
      </c>
      <c r="AV356">
        <v>1580000</v>
      </c>
      <c r="AW356" s="14">
        <f t="shared" si="67"/>
        <v>191.27434931352505</v>
      </c>
      <c r="BY356">
        <v>1580000</v>
      </c>
      <c r="BZ356" s="14">
        <f t="shared" si="68"/>
        <v>240</v>
      </c>
      <c r="CB356">
        <v>1580000</v>
      </c>
      <c r="CC356" s="14">
        <f t="shared" si="69"/>
        <v>240</v>
      </c>
      <c r="CE356">
        <v>1580000</v>
      </c>
      <c r="CF356" s="14">
        <f t="shared" si="70"/>
        <v>240</v>
      </c>
      <c r="CH356">
        <v>1580000</v>
      </c>
      <c r="CI356" s="14">
        <f t="shared" si="71"/>
        <v>240</v>
      </c>
    </row>
    <row r="357" spans="1:87" x14ac:dyDescent="0.25">
      <c r="A357">
        <v>1590000</v>
      </c>
      <c r="B357" s="14">
        <f t="shared" si="60"/>
        <v>240</v>
      </c>
      <c r="D357">
        <v>1590000</v>
      </c>
      <c r="E357" s="14">
        <f t="shared" si="61"/>
        <v>240</v>
      </c>
      <c r="G357">
        <v>1590000</v>
      </c>
      <c r="H357" s="14">
        <f t="shared" si="62"/>
        <v>240</v>
      </c>
      <c r="J357">
        <v>1590000</v>
      </c>
      <c r="K357" s="14">
        <f t="shared" si="63"/>
        <v>239.4989547012955</v>
      </c>
      <c r="AM357">
        <v>1590000</v>
      </c>
      <c r="AN357" s="14">
        <f t="shared" si="64"/>
        <v>240</v>
      </c>
      <c r="AP357">
        <v>1590000</v>
      </c>
      <c r="AQ357" s="14">
        <f t="shared" si="65"/>
        <v>240</v>
      </c>
      <c r="AS357">
        <v>1590000</v>
      </c>
      <c r="AT357" s="14">
        <f t="shared" si="66"/>
        <v>240</v>
      </c>
      <c r="AV357">
        <v>1590000</v>
      </c>
      <c r="AW357" s="14">
        <f t="shared" si="67"/>
        <v>191.6379721595284</v>
      </c>
      <c r="BY357">
        <v>1590000</v>
      </c>
      <c r="BZ357" s="14">
        <f t="shared" si="68"/>
        <v>240</v>
      </c>
      <c r="CB357">
        <v>1590000</v>
      </c>
      <c r="CC357" s="14">
        <f t="shared" si="69"/>
        <v>240</v>
      </c>
      <c r="CE357">
        <v>1590000</v>
      </c>
      <c r="CF357" s="14">
        <f t="shared" si="70"/>
        <v>240</v>
      </c>
      <c r="CH357">
        <v>1590000</v>
      </c>
      <c r="CI357" s="14">
        <f t="shared" si="71"/>
        <v>240</v>
      </c>
    </row>
    <row r="358" spans="1:87" x14ac:dyDescent="0.25">
      <c r="A358">
        <v>1600000</v>
      </c>
      <c r="B358" s="14">
        <f t="shared" si="60"/>
        <v>240</v>
      </c>
      <c r="D358">
        <v>1600000</v>
      </c>
      <c r="E358" s="14">
        <f t="shared" si="61"/>
        <v>240</v>
      </c>
      <c r="G358">
        <v>1600000</v>
      </c>
      <c r="H358" s="14">
        <f t="shared" si="62"/>
        <v>240</v>
      </c>
      <c r="J358">
        <v>1600000</v>
      </c>
      <c r="K358" s="14">
        <f t="shared" si="63"/>
        <v>240</v>
      </c>
      <c r="AM358">
        <v>1600000</v>
      </c>
      <c r="AN358" s="14">
        <f t="shared" si="64"/>
        <v>240</v>
      </c>
      <c r="AP358">
        <v>1600000</v>
      </c>
      <c r="AQ358" s="14">
        <f t="shared" si="65"/>
        <v>240</v>
      </c>
      <c r="AS358">
        <v>1600000</v>
      </c>
      <c r="AT358" s="14">
        <f t="shared" si="66"/>
        <v>240</v>
      </c>
      <c r="AV358">
        <v>1600000</v>
      </c>
      <c r="AW358" s="14">
        <f t="shared" si="67"/>
        <v>191.99999999999997</v>
      </c>
      <c r="BY358">
        <v>1600000</v>
      </c>
      <c r="BZ358" s="14">
        <f t="shared" si="68"/>
        <v>240</v>
      </c>
      <c r="CB358">
        <v>1600000</v>
      </c>
      <c r="CC358" s="14">
        <f t="shared" si="69"/>
        <v>240</v>
      </c>
      <c r="CE358">
        <v>1600000</v>
      </c>
      <c r="CF358" s="14">
        <f t="shared" si="70"/>
        <v>240</v>
      </c>
      <c r="CH358">
        <v>1600000</v>
      </c>
      <c r="CI358" s="14">
        <f t="shared" si="71"/>
        <v>240</v>
      </c>
    </row>
    <row r="359" spans="1:87" x14ac:dyDescent="0.25">
      <c r="K359" s="14"/>
      <c r="AW359" s="14"/>
      <c r="CI359" s="14"/>
    </row>
    <row r="360" spans="1:87" x14ac:dyDescent="0.25">
      <c r="K360" s="14"/>
      <c r="AW360" s="14"/>
      <c r="CI360" s="14"/>
    </row>
    <row r="361" spans="1:87" x14ac:dyDescent="0.25">
      <c r="K361" s="14"/>
      <c r="AW361" s="14"/>
      <c r="CI361" s="14"/>
    </row>
  </sheetData>
  <sheetProtection password="CC1F" sheet="1" objects="1" scenarios="1" selectLockedCells="1" selectUnlockedCells="1"/>
  <pageMargins left="0.7" right="0.7" top="0.75" bottom="0.75" header="0.3" footer="0.3"/>
  <pageSetup scale="36" fitToHeight="0" orientation="portrait" r:id="rId1"/>
  <rowBreaks count="2" manualBreakCount="2">
    <brk id="99" max="45" man="1"/>
    <brk id="199" max="45" man="1"/>
  </rowBreak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Strafzumessungsrechner</vt:lpstr>
      <vt:lpstr>Erläuterungen_Nutzungshinweise</vt:lpstr>
      <vt:lpstr>Einstellungen</vt:lpstr>
      <vt:lpstr>Plots</vt:lpstr>
      <vt:lpstr>AmphetaminLookup</vt:lpstr>
      <vt:lpstr>Erläuterungen_Nutzungshinweise!Druckbereich</vt:lpstr>
      <vt:lpstr>Plots!Druckbereich</vt:lpstr>
      <vt:lpstr>Strafzumessungsrechner!Druckbereich</vt:lpstr>
      <vt:lpstr>HeroinLookup</vt:lpstr>
      <vt:lpstr>KokainLookup</vt:lpstr>
      <vt:lpstr>MDMALookup</vt:lpstr>
      <vt:lpstr>Erläuterungen_Nutzungshinweise!OLE_LINK1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Simon Bigler</cp:lastModifiedBy>
  <cp:lastPrinted>2018-02-23T15:40:50Z</cp:lastPrinted>
  <dcterms:created xsi:type="dcterms:W3CDTF">2017-08-31T00:41:58Z</dcterms:created>
  <dcterms:modified xsi:type="dcterms:W3CDTF">2018-02-23T16:59:42Z</dcterms:modified>
</cp:coreProperties>
</file>